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JUAN JOSE ARCHIVOS\FEDEPATIN\"/>
    </mc:Choice>
  </mc:AlternateContent>
  <workbookProtection workbookAlgorithmName="SHA-512" workbookHashValue="PzQFfwUzyKQX3z0x5x9zVgzyCu1gloli1DZO+xYLBK58p5x8wmts4d33k2TF78f4Pdom1+LKDg2dt+0xoGO2dw==" workbookSaltValue="NSJbQUN8nk7qc002fojFpg==" workbookSpinCount="100000" lockStructure="1"/>
  <bookViews>
    <workbookView xWindow="0" yWindow="0" windowWidth="28770" windowHeight="11670" tabRatio="686" activeTab="3"/>
  </bookViews>
  <sheets>
    <sheet name="Principal" sheetId="2" r:id="rId1"/>
    <sheet name="H. NOVATOS 5 DAMAS" sheetId="11" r:id="rId2"/>
    <sheet name="H. NOVATOS PRE TOTS DAMAS" sheetId="95" r:id="rId3"/>
    <sheet name="H. NOVATOS TOTS DAMAS" sheetId="9" r:id="rId4"/>
    <sheet name="H. NOVATOS TOTS VARONES" sheetId="98" r:id="rId5"/>
    <sheet name="H. NOVATOS MINI DAMAS" sheetId="99" r:id="rId6"/>
    <sheet name="H. NOVATOS INFANTIL DAMAS" sheetId="101" r:id="rId7"/>
    <sheet name="H. NOVATOS INFANTIL VARONES" sheetId="102" r:id="rId8"/>
    <sheet name="H. NOVATOS CADETES DAMAS" sheetId="103" r:id="rId9"/>
    <sheet name="H. NOVATOS CADETES VARONES" sheetId="123" r:id="rId10"/>
    <sheet name="H. NOVATOS PROMOCIONAL DAMAS" sheetId="106" r:id="rId11"/>
    <sheet name="H. NOVATOS PROMOCIONAL VARONES" sheetId="124" r:id="rId12"/>
    <sheet name="L. NOVATOS 5 DAMAS" sheetId="16" r:id="rId13"/>
    <sheet name="L. NOVATOS PRE TOTS DAMAS" sheetId="18" r:id="rId14"/>
    <sheet name="L. NOVATOS TOTS DAMAS" sheetId="20" r:id="rId15"/>
    <sheet name="L. NOVATOS TOTS VARONES" sheetId="92" r:id="rId16"/>
    <sheet name="L. NOVATOS MINIS DAMAS" sheetId="22" r:id="rId17"/>
    <sheet name="L. NOVATOS INFANTIL DAMAS" sheetId="24" r:id="rId18"/>
    <sheet name="L. NOVATOS INFANTIL VARONES" sheetId="93" r:id="rId19"/>
    <sheet name="L. NOVATOS CADETES DAMAS" sheetId="26" r:id="rId20"/>
    <sheet name="L. NOVATOS CADETES VARONES" sheetId="125" r:id="rId21"/>
    <sheet name="L. NOVATOS PROMOCIONAL DAMAS" sheetId="27" r:id="rId22"/>
    <sheet name="L. NOVATOS PROMOCIONAL VARONES" sheetId="126" r:id="rId23"/>
    <sheet name="F. INICIACION PRE TOTS DAMAS" sheetId="28" r:id="rId24"/>
    <sheet name="F. INICIACION TOTS DAMAS" sheetId="31" r:id="rId25"/>
    <sheet name="F. INICIACION TOTS VARONES" sheetId="127" r:id="rId26"/>
    <sheet name="F. INICIACION MINIS DAMAS" sheetId="40" r:id="rId27"/>
    <sheet name="F. INICIACION MINIS VARON" sheetId="41" r:id="rId28"/>
    <sheet name="F. INICIACION INFANTIL DAMAS" sheetId="32" r:id="rId29"/>
    <sheet name="F. INICIACION CADETES DAMAS" sheetId="36" r:id="rId30"/>
    <sheet name="F. INICIACION PROMOCIONAL DAMAS" sheetId="37" r:id="rId31"/>
    <sheet name="F. INICIACION PROMOCION VARONES" sheetId="39" r:id="rId32"/>
    <sheet name="L. INCIACION PRE TOTS DAMAS" sheetId="42" r:id="rId33"/>
    <sheet name="L. INICIACION TOTS DAMAS" sheetId="44" r:id="rId34"/>
    <sheet name="L. INICIACION TOTS VARONES" sheetId="128" r:id="rId35"/>
    <sheet name="L. INICIACION MINIS DAMAS" sheetId="45" r:id="rId36"/>
    <sheet name="L. INICIACION MINIS VARONES" sheetId="119" r:id="rId37"/>
    <sheet name="L. INICIACION INFANTIL DAMAS" sheetId="46" r:id="rId38"/>
    <sheet name="L. INICIACION CADETES DAMAS" sheetId="48" r:id="rId39"/>
    <sheet name="L. INICIACION PROMOCIONAL DAMAS" sheetId="49" r:id="rId40"/>
    <sheet name="L. INICIACION PROMOCION VARONES" sheetId="50" r:id="rId41"/>
    <sheet name="DA. INICIACION MINIS DAMAS" sheetId="76" r:id="rId42"/>
    <sheet name="DA. INICIACION INFANTIL DAMAS" sheetId="78" r:id="rId43"/>
    <sheet name="DA. INICIACION CADETES DAMAS" sheetId="79" r:id="rId44"/>
    <sheet name="DA. INICIACION PROMOCIONAL DAMA" sheetId="114" r:id="rId45"/>
  </sheets>
  <definedNames>
    <definedName name="_xlnm._FilterDatabase" localSheetId="43" hidden="1">'DA. INICIACION CADETES DAMAS'!$C$6:$K$15</definedName>
    <definedName name="_xlnm._FilterDatabase" localSheetId="42" hidden="1">'DA. INICIACION INFANTIL DAMAS'!$C$6:$K$11</definedName>
    <definedName name="_xlnm._FilterDatabase" localSheetId="41" hidden="1">'DA. INICIACION MINIS DAMAS'!$C$6:$K$10</definedName>
    <definedName name="_xlnm._FilterDatabase" localSheetId="29" hidden="1">'F. INICIACION CADETES DAMAS'!$C$6:$N$28</definedName>
    <definedName name="_xlnm._FilterDatabase" localSheetId="28" hidden="1">'F. INICIACION INFANTIL DAMAS'!$C$6:$N$27</definedName>
    <definedName name="_xlnm._FilterDatabase" localSheetId="26" hidden="1">'F. INICIACION MINIS DAMAS'!$C$6:$N$25</definedName>
    <definedName name="_xlnm._FilterDatabase" localSheetId="23" hidden="1">'F. INICIACION PRE TOTS DAMAS'!$C$6:$K$8</definedName>
    <definedName name="_xlnm._FilterDatabase" localSheetId="30" hidden="1">'F. INICIACION PROMOCIONAL DAMAS'!$C$6:$N$30</definedName>
    <definedName name="_xlnm._FilterDatabase" localSheetId="24" hidden="1">'F. INICIACION TOTS DAMAS'!$C$6:$N$10</definedName>
    <definedName name="_xlnm._FilterDatabase" localSheetId="1" hidden="1">'H. NOVATOS 5 DAMAS'!$C$7:$P$12</definedName>
    <definedName name="_xlnm._FilterDatabase" localSheetId="8" hidden="1">'H. NOVATOS CADETES DAMAS'!$C$7:$N$41</definedName>
    <definedName name="_xlnm._FilterDatabase" localSheetId="9" hidden="1">'H. NOVATOS CADETES VARONES'!$C$7:$N$9</definedName>
    <definedName name="_xlnm._FilterDatabase" localSheetId="6" hidden="1">'H. NOVATOS INFANTIL DAMAS'!$C$7:$Q$57</definedName>
    <definedName name="_xlnm._FilterDatabase" localSheetId="5" hidden="1">'H. NOVATOS MINI DAMAS'!$C$7:$Q$74</definedName>
    <definedName name="_xlnm._FilterDatabase" localSheetId="2" hidden="1">'H. NOVATOS PRE TOTS DAMAS'!$C$7:$P$38</definedName>
    <definedName name="_xlnm._FilterDatabase" localSheetId="10" hidden="1">'H. NOVATOS PROMOCIONAL DAMAS'!$C$7:$N$34</definedName>
    <definedName name="_xlnm._FilterDatabase" localSheetId="3" hidden="1">'H. NOVATOS TOTS DAMAS'!$C$7:$Q$55</definedName>
    <definedName name="_xlnm._FilterDatabase" localSheetId="32" hidden="1">'L. INCIACION PRE TOTS DAMAS'!$C$6:$N$8</definedName>
    <definedName name="_xlnm._FilterDatabase" localSheetId="38" hidden="1">'L. INICIACION CADETES DAMAS'!$C$6:$N$28</definedName>
    <definedName name="_xlnm._FilterDatabase" localSheetId="37" hidden="1">'L. INICIACION INFANTIL DAMAS'!$C$6:$N$27</definedName>
    <definedName name="_xlnm._FilterDatabase" localSheetId="35" hidden="1">'L. INICIACION MINIS DAMAS'!$C$6:$N$25</definedName>
    <definedName name="_xlnm._FilterDatabase" localSheetId="40" hidden="1">'L. INICIACION PROMOCION VARONES'!$C$6:$N$8</definedName>
    <definedName name="_xlnm._FilterDatabase" localSheetId="39" hidden="1">'L. INICIACION PROMOCIONAL DAMAS'!$C$6:$N$30</definedName>
    <definedName name="_xlnm._FilterDatabase" localSheetId="33" hidden="1">'L. INICIACION TOTS DAMAS'!$C$6:$N$10</definedName>
    <definedName name="_xlnm._FilterDatabase" localSheetId="12" hidden="1">'L. NOVATOS 5 DAMAS'!$C$6:$N$11</definedName>
    <definedName name="_xlnm._FilterDatabase" localSheetId="19" hidden="1">'L. NOVATOS CADETES DAMAS'!$C$6:$N$40</definedName>
    <definedName name="_xlnm._FilterDatabase" localSheetId="20" hidden="1">'L. NOVATOS CADETES VARONES'!$C$6:$N$8</definedName>
    <definedName name="_xlnm._FilterDatabase" localSheetId="17" hidden="1">'L. NOVATOS INFANTIL DAMAS'!$C$6:$N$56</definedName>
    <definedName name="_xlnm._FilterDatabase" localSheetId="16" hidden="1">'L. NOVATOS MINIS DAMAS'!$C$6:$N$73</definedName>
    <definedName name="_xlnm._FilterDatabase" localSheetId="13" hidden="1">'L. NOVATOS PRE TOTS DAMAS'!$C$6:$N$37</definedName>
    <definedName name="_xlnm._FilterDatabase" localSheetId="21" hidden="1">'L. NOVATOS PROMOCIONAL DAMAS'!$C$6:$N$33</definedName>
    <definedName name="_xlnm._FilterDatabase" localSheetId="22" hidden="1">'L. NOVATOS PROMOCIONAL VARONES'!$C$6:$N$9</definedName>
    <definedName name="_xlnm._FilterDatabase" localSheetId="14" hidden="1">'L. NOVATOS TOTS DAMAS'!$C$6:$N$54</definedName>
    <definedName name="_xlnm._FilterDatabase" localSheetId="15" hidden="1">'L. NOVATOS TOTS VARONES'!$C$6:$N$8</definedName>
    <definedName name="_xlnm.Print_Area" localSheetId="37">'L. INICIACION INFANTIL DAMAS'!$B$1:$G$8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46" l="1"/>
  <c r="F20" i="46" s="1"/>
  <c r="H20" i="46"/>
  <c r="G9" i="98"/>
  <c r="G8" i="98"/>
  <c r="G25" i="9"/>
  <c r="G34" i="9"/>
  <c r="G54" i="9"/>
  <c r="G8" i="9"/>
  <c r="G29" i="9"/>
  <c r="G11" i="9"/>
  <c r="G20" i="9"/>
  <c r="G12" i="9"/>
  <c r="G9" i="9"/>
  <c r="G42" i="9"/>
  <c r="G18" i="9"/>
  <c r="G36" i="9"/>
  <c r="G53" i="9"/>
  <c r="G51" i="9"/>
  <c r="G13" i="9"/>
  <c r="G19" i="9"/>
  <c r="G46" i="9"/>
  <c r="G30" i="9"/>
  <c r="G49" i="9"/>
  <c r="G24" i="9"/>
  <c r="G17" i="9"/>
  <c r="G38" i="9"/>
  <c r="G22" i="9"/>
  <c r="G43" i="9"/>
  <c r="G15" i="9"/>
  <c r="G44" i="9"/>
  <c r="G21" i="9"/>
  <c r="G27" i="9"/>
  <c r="G52" i="9"/>
  <c r="G32" i="9"/>
  <c r="G16" i="9"/>
  <c r="G14" i="9"/>
  <c r="G55" i="9"/>
  <c r="G23" i="9"/>
  <c r="G48" i="9"/>
  <c r="G10" i="9"/>
  <c r="G35" i="9"/>
  <c r="G47" i="9"/>
  <c r="G39" i="9"/>
  <c r="G40" i="9"/>
  <c r="G26" i="9"/>
  <c r="G37" i="9"/>
  <c r="G33" i="9"/>
  <c r="G28" i="9"/>
  <c r="G50" i="9"/>
  <c r="G45" i="9"/>
  <c r="G31" i="9"/>
  <c r="G41" i="9"/>
  <c r="G8" i="102"/>
  <c r="G52" i="101"/>
  <c r="G43" i="101"/>
  <c r="G53" i="101"/>
  <c r="G54" i="101"/>
  <c r="G47" i="101"/>
  <c r="G19" i="101"/>
  <c r="G34" i="101"/>
  <c r="G25" i="101"/>
  <c r="G45" i="101"/>
  <c r="G20" i="101"/>
  <c r="G16" i="101"/>
  <c r="G26" i="101"/>
  <c r="G17" i="101"/>
  <c r="G14" i="101"/>
  <c r="G23" i="101"/>
  <c r="G30" i="101"/>
  <c r="G29" i="101"/>
  <c r="G44" i="101"/>
  <c r="G40" i="101"/>
  <c r="G46" i="101"/>
  <c r="G36" i="101"/>
  <c r="G15" i="101"/>
  <c r="G51" i="101"/>
  <c r="G12" i="101"/>
  <c r="G21" i="101"/>
  <c r="G35" i="101"/>
  <c r="G22" i="101"/>
  <c r="G8" i="101"/>
  <c r="G42" i="101"/>
  <c r="G38" i="101"/>
  <c r="G31" i="101"/>
  <c r="G27" i="101"/>
  <c r="G50" i="101"/>
  <c r="G32" i="101"/>
  <c r="G55" i="101"/>
  <c r="G28" i="101"/>
  <c r="G39" i="101"/>
  <c r="G18" i="101"/>
  <c r="G41" i="101"/>
  <c r="G48" i="101"/>
  <c r="G33" i="101"/>
  <c r="G9" i="101"/>
  <c r="G11" i="101"/>
  <c r="G49" i="101"/>
  <c r="G37" i="101"/>
  <c r="G13" i="101"/>
  <c r="G10" i="101"/>
  <c r="G56" i="101"/>
  <c r="G57" i="101"/>
  <c r="G24" i="101"/>
  <c r="G22" i="103"/>
  <c r="F22" i="103" s="1"/>
  <c r="G27" i="49"/>
  <c r="F27" i="49" s="1"/>
  <c r="H27" i="49"/>
  <c r="G25" i="49"/>
  <c r="F25" i="49" s="1"/>
  <c r="H25" i="49"/>
  <c r="G24" i="49"/>
  <c r="F24" i="49" s="1"/>
  <c r="H24" i="49"/>
  <c r="G31" i="26" l="1"/>
  <c r="F31" i="26" s="1"/>
  <c r="H31" i="26"/>
  <c r="G21" i="32"/>
  <c r="F21" i="32" s="1"/>
  <c r="H21" i="32"/>
  <c r="G9" i="37"/>
  <c r="F9" i="37" s="1"/>
  <c r="H9" i="37"/>
  <c r="G19" i="37"/>
  <c r="F19" i="37" s="1"/>
  <c r="H19" i="37"/>
  <c r="G14" i="37"/>
  <c r="F14" i="37" s="1"/>
  <c r="H14" i="37"/>
  <c r="G8" i="76" l="1"/>
  <c r="F8" i="76" s="1"/>
  <c r="H8" i="76"/>
  <c r="G9" i="79"/>
  <c r="F9" i="79" s="1"/>
  <c r="H9" i="79"/>
  <c r="G9" i="114"/>
  <c r="F9" i="114" s="1"/>
  <c r="H9" i="114"/>
  <c r="G10" i="79" l="1"/>
  <c r="F10" i="79" s="1"/>
  <c r="H10" i="79"/>
  <c r="G11" i="79"/>
  <c r="F11" i="79" s="1"/>
  <c r="H11" i="79"/>
  <c r="G12" i="79"/>
  <c r="F12" i="79" s="1"/>
  <c r="H12" i="79"/>
  <c r="G14" i="79"/>
  <c r="F14" i="79" s="1"/>
  <c r="H14" i="79"/>
  <c r="G18" i="49" l="1"/>
  <c r="F18" i="49" s="1"/>
  <c r="H18" i="49"/>
  <c r="G22" i="48"/>
  <c r="F22" i="48" s="1"/>
  <c r="H22" i="48"/>
  <c r="G18" i="48"/>
  <c r="F18" i="48" s="1"/>
  <c r="H18" i="48"/>
  <c r="G13" i="48"/>
  <c r="F13" i="48" s="1"/>
  <c r="H13" i="48"/>
  <c r="G24" i="48"/>
  <c r="F24" i="48" s="1"/>
  <c r="H24" i="48"/>
  <c r="G20" i="48"/>
  <c r="F20" i="48" s="1"/>
  <c r="H20" i="48"/>
  <c r="G26" i="48"/>
  <c r="F26" i="48" s="1"/>
  <c r="H26" i="48"/>
  <c r="G23" i="48"/>
  <c r="F23" i="48" s="1"/>
  <c r="H23" i="48"/>
  <c r="G11" i="48"/>
  <c r="F11" i="48" s="1"/>
  <c r="H11" i="48"/>
  <c r="G21" i="48"/>
  <c r="F21" i="48" s="1"/>
  <c r="H21" i="48"/>
  <c r="F27" i="48"/>
  <c r="G27" i="48"/>
  <c r="H27" i="48"/>
  <c r="G28" i="48"/>
  <c r="F28" i="48" s="1"/>
  <c r="H28" i="48"/>
  <c r="G27" i="46"/>
  <c r="F27" i="46" s="1"/>
  <c r="H27" i="46"/>
  <c r="G7" i="46"/>
  <c r="F7" i="46" s="1"/>
  <c r="H7" i="46"/>
  <c r="G24" i="46"/>
  <c r="F24" i="46" s="1"/>
  <c r="H24" i="46"/>
  <c r="G14" i="46"/>
  <c r="F14" i="46" s="1"/>
  <c r="H14" i="46"/>
  <c r="G23" i="46"/>
  <c r="F23" i="46" s="1"/>
  <c r="H23" i="46"/>
  <c r="G16" i="45"/>
  <c r="F16" i="45" s="1"/>
  <c r="H16" i="45"/>
  <c r="G8" i="45"/>
  <c r="F8" i="45" s="1"/>
  <c r="H8" i="45"/>
  <c r="H7" i="128"/>
  <c r="G7" i="128"/>
  <c r="F7" i="128" s="1"/>
  <c r="B3" i="128"/>
  <c r="B2" i="128"/>
  <c r="B1" i="128"/>
  <c r="G7" i="42"/>
  <c r="F7" i="42" s="1"/>
  <c r="H7" i="42"/>
  <c r="G10" i="37"/>
  <c r="F10" i="37" s="1"/>
  <c r="H10" i="37"/>
  <c r="G12" i="36"/>
  <c r="F12" i="36" s="1"/>
  <c r="H12" i="36"/>
  <c r="G8" i="36"/>
  <c r="F8" i="36" s="1"/>
  <c r="H8" i="36"/>
  <c r="G22" i="36"/>
  <c r="F22" i="36" s="1"/>
  <c r="H22" i="36"/>
  <c r="G24" i="36"/>
  <c r="F24" i="36" s="1"/>
  <c r="H24" i="36"/>
  <c r="G26" i="36"/>
  <c r="F26" i="36" s="1"/>
  <c r="H26" i="36"/>
  <c r="G14" i="36"/>
  <c r="F14" i="36" s="1"/>
  <c r="H14" i="36"/>
  <c r="G10" i="36"/>
  <c r="F10" i="36" s="1"/>
  <c r="H10" i="36"/>
  <c r="G15" i="36"/>
  <c r="F15" i="36" s="1"/>
  <c r="H15" i="36"/>
  <c r="G23" i="36"/>
  <c r="F23" i="36" s="1"/>
  <c r="H23" i="36"/>
  <c r="G27" i="36"/>
  <c r="F27" i="36" s="1"/>
  <c r="H27" i="36"/>
  <c r="G28" i="36"/>
  <c r="F28" i="36" s="1"/>
  <c r="H28" i="36"/>
  <c r="G18" i="32"/>
  <c r="F18" i="32" s="1"/>
  <c r="H18" i="32"/>
  <c r="G9" i="32"/>
  <c r="F9" i="32" s="1"/>
  <c r="H9" i="32"/>
  <c r="G8" i="32"/>
  <c r="F8" i="32" s="1"/>
  <c r="H8" i="32"/>
  <c r="G17" i="32"/>
  <c r="F17" i="32" s="1"/>
  <c r="H17" i="32"/>
  <c r="G7" i="32"/>
  <c r="F7" i="32" s="1"/>
  <c r="H7" i="32"/>
  <c r="G23" i="40"/>
  <c r="F23" i="40" s="1"/>
  <c r="H23" i="40"/>
  <c r="G22" i="40"/>
  <c r="F22" i="40" s="1"/>
  <c r="H22" i="40"/>
  <c r="H7" i="127"/>
  <c r="G7" i="127"/>
  <c r="F7" i="127" s="1"/>
  <c r="B3" i="127"/>
  <c r="B2" i="127"/>
  <c r="B1" i="127"/>
  <c r="G7" i="28"/>
  <c r="F7" i="28" s="1"/>
  <c r="H7" i="28"/>
  <c r="H7" i="126"/>
  <c r="G7" i="126"/>
  <c r="F7" i="126" s="1"/>
  <c r="H9" i="126"/>
  <c r="G9" i="126"/>
  <c r="F9" i="126" s="1"/>
  <c r="H8" i="126"/>
  <c r="G8" i="126"/>
  <c r="F8" i="126" s="1"/>
  <c r="B3" i="126"/>
  <c r="B2" i="126"/>
  <c r="B1" i="126"/>
  <c r="G31" i="27"/>
  <c r="F31" i="27" s="1"/>
  <c r="H31" i="27"/>
  <c r="G21" i="27"/>
  <c r="F21" i="27" s="1"/>
  <c r="H21" i="27"/>
  <c r="G18" i="27"/>
  <c r="F18" i="27" s="1"/>
  <c r="H18" i="27"/>
  <c r="G14" i="27"/>
  <c r="F14" i="27" s="1"/>
  <c r="H14" i="27"/>
  <c r="G29" i="27"/>
  <c r="F29" i="27" s="1"/>
  <c r="H29" i="27"/>
  <c r="G19" i="27"/>
  <c r="F19" i="27" s="1"/>
  <c r="H19" i="27"/>
  <c r="G32" i="27"/>
  <c r="F32" i="27" s="1"/>
  <c r="H32" i="27"/>
  <c r="G13" i="27"/>
  <c r="F13" i="27" s="1"/>
  <c r="H13" i="27"/>
  <c r="G20" i="27"/>
  <c r="F20" i="27" s="1"/>
  <c r="H20" i="27"/>
  <c r="G22" i="27"/>
  <c r="F22" i="27" s="1"/>
  <c r="H22" i="27"/>
  <c r="G30" i="27"/>
  <c r="F30" i="27" s="1"/>
  <c r="H30" i="27"/>
  <c r="G33" i="27"/>
  <c r="F33" i="27" s="1"/>
  <c r="H33" i="27"/>
  <c r="H7" i="125"/>
  <c r="G7" i="125"/>
  <c r="F7" i="125" s="1"/>
  <c r="H8" i="125"/>
  <c r="G8" i="125"/>
  <c r="F8" i="125" s="1"/>
  <c r="B3" i="125"/>
  <c r="B2" i="125"/>
  <c r="B1" i="125"/>
  <c r="G40" i="26"/>
  <c r="F40" i="26" s="1"/>
  <c r="H40" i="26"/>
  <c r="G23" i="26"/>
  <c r="F23" i="26" s="1"/>
  <c r="H23" i="26"/>
  <c r="G28" i="26"/>
  <c r="F28" i="26" s="1"/>
  <c r="H28" i="26"/>
  <c r="G30" i="26"/>
  <c r="F30" i="26" s="1"/>
  <c r="H30" i="26"/>
  <c r="G16" i="26"/>
  <c r="F16" i="26" s="1"/>
  <c r="H16" i="26"/>
  <c r="G7" i="26"/>
  <c r="F7" i="26" s="1"/>
  <c r="H7" i="26"/>
  <c r="G13" i="26"/>
  <c r="F13" i="26" s="1"/>
  <c r="H13" i="26"/>
  <c r="G20" i="24"/>
  <c r="F20" i="24" s="1"/>
  <c r="H20" i="24"/>
  <c r="G32" i="24"/>
  <c r="F32" i="24" s="1"/>
  <c r="H32" i="24"/>
  <c r="G23" i="24"/>
  <c r="F23" i="24" s="1"/>
  <c r="H23" i="24"/>
  <c r="G27" i="24"/>
  <c r="F27" i="24" s="1"/>
  <c r="H27" i="24"/>
  <c r="G9" i="24"/>
  <c r="F9" i="24" s="1"/>
  <c r="H9" i="24"/>
  <c r="G40" i="24"/>
  <c r="F40" i="24" s="1"/>
  <c r="H40" i="24"/>
  <c r="G37" i="24"/>
  <c r="F37" i="24" s="1"/>
  <c r="H37" i="24"/>
  <c r="G39" i="24"/>
  <c r="F39" i="24" s="1"/>
  <c r="H39" i="24"/>
  <c r="G44" i="24"/>
  <c r="F44" i="24" s="1"/>
  <c r="H44" i="24"/>
  <c r="G55" i="24"/>
  <c r="F55" i="24" s="1"/>
  <c r="H55" i="24"/>
  <c r="G56" i="24"/>
  <c r="F56" i="24" s="1"/>
  <c r="H56" i="24"/>
  <c r="G30" i="22"/>
  <c r="F30" i="22" s="1"/>
  <c r="H30" i="22"/>
  <c r="G14" i="22"/>
  <c r="F14" i="22" s="1"/>
  <c r="H14" i="22"/>
  <c r="G17" i="22"/>
  <c r="F17" i="22" s="1"/>
  <c r="H17" i="22"/>
  <c r="G52" i="22"/>
  <c r="F52" i="22" s="1"/>
  <c r="H52" i="22"/>
  <c r="G65" i="22"/>
  <c r="F65" i="22" s="1"/>
  <c r="H65" i="22"/>
  <c r="G10" i="22"/>
  <c r="F10" i="22" s="1"/>
  <c r="H10" i="22"/>
  <c r="G19" i="22"/>
  <c r="F19" i="22" s="1"/>
  <c r="H19" i="22"/>
  <c r="G25" i="22"/>
  <c r="F25" i="22" s="1"/>
  <c r="H25" i="22"/>
  <c r="G7" i="22"/>
  <c r="F7" i="22" s="1"/>
  <c r="H7" i="22"/>
  <c r="G28" i="22"/>
  <c r="F28" i="22" s="1"/>
  <c r="H28" i="22"/>
  <c r="G47" i="22"/>
  <c r="F47" i="22" s="1"/>
  <c r="H47" i="22"/>
  <c r="G73" i="22"/>
  <c r="F73" i="22" s="1"/>
  <c r="H73" i="22"/>
  <c r="G57" i="22"/>
  <c r="F57" i="22" s="1"/>
  <c r="H57" i="22"/>
  <c r="G8" i="22"/>
  <c r="F8" i="22" s="1"/>
  <c r="H8" i="22"/>
  <c r="G22" i="22"/>
  <c r="F22" i="22" s="1"/>
  <c r="H22" i="22"/>
  <c r="G38" i="22"/>
  <c r="F38" i="22" s="1"/>
  <c r="H38" i="22"/>
  <c r="G26" i="22"/>
  <c r="F26" i="22" s="1"/>
  <c r="H26" i="22"/>
  <c r="G71" i="22"/>
  <c r="F71" i="22" s="1"/>
  <c r="H71" i="22"/>
  <c r="G18" i="22"/>
  <c r="F18" i="22" s="1"/>
  <c r="H18" i="22"/>
  <c r="G49" i="22"/>
  <c r="F49" i="22" s="1"/>
  <c r="H49" i="22"/>
  <c r="G23" i="22"/>
  <c r="F23" i="22" s="1"/>
  <c r="H23" i="22"/>
  <c r="G11" i="22"/>
  <c r="F11" i="22" s="1"/>
  <c r="H11" i="22"/>
  <c r="G44" i="22"/>
  <c r="F44" i="22" s="1"/>
  <c r="H44" i="22"/>
  <c r="G29" i="22"/>
  <c r="F29" i="22" s="1"/>
  <c r="H29" i="22"/>
  <c r="G43" i="22"/>
  <c r="F43" i="22" s="1"/>
  <c r="H43" i="22"/>
  <c r="G58" i="22"/>
  <c r="F58" i="22" s="1"/>
  <c r="H58" i="22"/>
  <c r="G33" i="22"/>
  <c r="F33" i="22" s="1"/>
  <c r="H33" i="22"/>
  <c r="G45" i="22"/>
  <c r="F45" i="22" s="1"/>
  <c r="H45" i="22"/>
  <c r="G64" i="22"/>
  <c r="F64" i="22" s="1"/>
  <c r="H64" i="22"/>
  <c r="G24" i="22"/>
  <c r="F24" i="22" s="1"/>
  <c r="H24" i="22"/>
  <c r="G34" i="22"/>
  <c r="F34" i="22" s="1"/>
  <c r="H34" i="22"/>
  <c r="G32" i="22"/>
  <c r="F32" i="22" s="1"/>
  <c r="H32" i="22"/>
  <c r="G35" i="22"/>
  <c r="F35" i="22" s="1"/>
  <c r="H35" i="22"/>
  <c r="G37" i="22"/>
  <c r="F37" i="22" s="1"/>
  <c r="H37" i="22"/>
  <c r="G27" i="22"/>
  <c r="F27" i="22" s="1"/>
  <c r="H27" i="22"/>
  <c r="G31" i="22"/>
  <c r="F31" i="22" s="1"/>
  <c r="H31" i="22"/>
  <c r="G12" i="22"/>
  <c r="F12" i="22" s="1"/>
  <c r="H12" i="22"/>
  <c r="G68" i="22"/>
  <c r="F68" i="22" s="1"/>
  <c r="H68" i="22"/>
  <c r="G36" i="22"/>
  <c r="F36" i="22" s="1"/>
  <c r="H36" i="22"/>
  <c r="G63" i="22"/>
  <c r="F63" i="22" s="1"/>
  <c r="H63" i="22"/>
  <c r="G51" i="22"/>
  <c r="F51" i="22" s="1"/>
  <c r="H51" i="22"/>
  <c r="G20" i="22"/>
  <c r="F20" i="22" s="1"/>
  <c r="H20" i="22"/>
  <c r="G50" i="22"/>
  <c r="F50" i="22" s="1"/>
  <c r="H50" i="22"/>
  <c r="G62" i="22"/>
  <c r="F62" i="22" s="1"/>
  <c r="H62" i="22"/>
  <c r="G46" i="22"/>
  <c r="F46" i="22" s="1"/>
  <c r="H46" i="22"/>
  <c r="G42" i="22"/>
  <c r="F42" i="22" s="1"/>
  <c r="H42" i="22"/>
  <c r="G54" i="22"/>
  <c r="F54" i="22" s="1"/>
  <c r="H54" i="22"/>
  <c r="G61" i="22"/>
  <c r="F61" i="22" s="1"/>
  <c r="H61" i="22"/>
  <c r="G15" i="22"/>
  <c r="F15" i="22" s="1"/>
  <c r="H15" i="22"/>
  <c r="G21" i="22"/>
  <c r="F21" i="22" s="1"/>
  <c r="H21" i="22"/>
  <c r="G55" i="22"/>
  <c r="F55" i="22" s="1"/>
  <c r="H55" i="22"/>
  <c r="G70" i="22"/>
  <c r="F70" i="22" s="1"/>
  <c r="H70" i="22"/>
  <c r="G56" i="22"/>
  <c r="F56" i="22" s="1"/>
  <c r="H56" i="22"/>
  <c r="G9" i="22"/>
  <c r="F9" i="22" s="1"/>
  <c r="H9" i="22"/>
  <c r="G69" i="22"/>
  <c r="F69" i="22" s="1"/>
  <c r="H69" i="22"/>
  <c r="G40" i="22"/>
  <c r="F40" i="22" s="1"/>
  <c r="H40" i="22"/>
  <c r="G41" i="22"/>
  <c r="F41" i="22" s="1"/>
  <c r="H41" i="22"/>
  <c r="G53" i="22"/>
  <c r="F53" i="22" s="1"/>
  <c r="H53" i="22"/>
  <c r="G48" i="22"/>
  <c r="F48" i="22" s="1"/>
  <c r="H48" i="22"/>
  <c r="G72" i="22"/>
  <c r="F72" i="22" s="1"/>
  <c r="H72" i="22"/>
  <c r="G67" i="22"/>
  <c r="F67" i="22" s="1"/>
  <c r="H67" i="22"/>
  <c r="G41" i="20"/>
  <c r="F41" i="20" s="1"/>
  <c r="H41" i="20"/>
  <c r="G27" i="20"/>
  <c r="F27" i="20" s="1"/>
  <c r="H27" i="20"/>
  <c r="G15" i="20"/>
  <c r="F15" i="20" s="1"/>
  <c r="H15" i="20"/>
  <c r="G10" i="20"/>
  <c r="F10" i="20" s="1"/>
  <c r="H10" i="20"/>
  <c r="G46" i="20"/>
  <c r="F46" i="20" s="1"/>
  <c r="H46" i="20"/>
  <c r="G37" i="20"/>
  <c r="F37" i="20" s="1"/>
  <c r="H37" i="20"/>
  <c r="G18" i="20"/>
  <c r="F18" i="20" s="1"/>
  <c r="H18" i="20"/>
  <c r="G24" i="20"/>
  <c r="F24" i="20" s="1"/>
  <c r="H24" i="20"/>
  <c r="G39" i="20"/>
  <c r="F39" i="20" s="1"/>
  <c r="H39" i="20"/>
  <c r="G32" i="20"/>
  <c r="F32" i="20" s="1"/>
  <c r="H32" i="20"/>
  <c r="G43" i="20"/>
  <c r="F43" i="20" s="1"/>
  <c r="H43" i="20"/>
  <c r="G30" i="20"/>
  <c r="F30" i="20" s="1"/>
  <c r="H30" i="20"/>
  <c r="G34" i="20"/>
  <c r="F34" i="20" s="1"/>
  <c r="H34" i="20"/>
  <c r="G33" i="20"/>
  <c r="F33" i="20" s="1"/>
  <c r="H33" i="20"/>
  <c r="G51" i="20"/>
  <c r="F51" i="20" s="1"/>
  <c r="H51" i="20"/>
  <c r="G50" i="20"/>
  <c r="F50" i="20" s="1"/>
  <c r="H50" i="20"/>
  <c r="G47" i="20"/>
  <c r="F47" i="20" s="1"/>
  <c r="H47" i="20"/>
  <c r="G8" i="18"/>
  <c r="F8" i="18" s="1"/>
  <c r="H8" i="18"/>
  <c r="G20" i="18"/>
  <c r="F20" i="18" s="1"/>
  <c r="H20" i="18"/>
  <c r="G31" i="18"/>
  <c r="F31" i="18" s="1"/>
  <c r="H31" i="18"/>
  <c r="G11" i="18"/>
  <c r="F11" i="18" s="1"/>
  <c r="H11" i="18"/>
  <c r="G22" i="18"/>
  <c r="F22" i="18" s="1"/>
  <c r="H22" i="18"/>
  <c r="G27" i="18"/>
  <c r="F27" i="18" s="1"/>
  <c r="H27" i="18"/>
  <c r="G34" i="18"/>
  <c r="F34" i="18" s="1"/>
  <c r="H34" i="18"/>
  <c r="G7" i="16"/>
  <c r="F7" i="16" s="1"/>
  <c r="H7" i="16"/>
  <c r="G8" i="16"/>
  <c r="F8" i="16" s="1"/>
  <c r="H8" i="16"/>
  <c r="G10" i="16"/>
  <c r="F10" i="16" s="1"/>
  <c r="H10" i="16"/>
  <c r="G9" i="16"/>
  <c r="F9" i="16" s="1"/>
  <c r="H9" i="16"/>
  <c r="G10" i="124"/>
  <c r="F10" i="124" s="1"/>
  <c r="G9" i="124"/>
  <c r="F9" i="124" s="1"/>
  <c r="G8" i="124"/>
  <c r="F8" i="124" s="1"/>
  <c r="B3" i="124"/>
  <c r="B2" i="124"/>
  <c r="B1" i="124"/>
  <c r="G28" i="106"/>
  <c r="F28" i="106" s="1"/>
  <c r="G26" i="106"/>
  <c r="F26" i="106" s="1"/>
  <c r="G24" i="106"/>
  <c r="F24" i="106" s="1"/>
  <c r="G20" i="106"/>
  <c r="F20" i="106" s="1"/>
  <c r="G8" i="106"/>
  <c r="F8" i="106" s="1"/>
  <c r="G25" i="106"/>
  <c r="F25" i="106" s="1"/>
  <c r="G17" i="106"/>
  <c r="F17" i="106" s="1"/>
  <c r="G27" i="106"/>
  <c r="F27" i="106" s="1"/>
  <c r="G9" i="106"/>
  <c r="F9" i="106" s="1"/>
  <c r="G33" i="106"/>
  <c r="F33" i="106" s="1"/>
  <c r="G11" i="106"/>
  <c r="F11" i="106" s="1"/>
  <c r="G34" i="106"/>
  <c r="F34" i="106" s="1"/>
  <c r="G8" i="123"/>
  <c r="F8" i="123" s="1"/>
  <c r="G9" i="123"/>
  <c r="F9" i="123" s="1"/>
  <c r="B3" i="123"/>
  <c r="B2" i="123"/>
  <c r="B1" i="123"/>
  <c r="G26" i="103"/>
  <c r="F26" i="103" s="1"/>
  <c r="G25" i="103"/>
  <c r="F25" i="103" s="1"/>
  <c r="G39" i="103"/>
  <c r="F39" i="103" s="1"/>
  <c r="G41" i="103"/>
  <c r="F41" i="103" s="1"/>
  <c r="G14" i="103"/>
  <c r="F14" i="103" s="1"/>
  <c r="G28" i="103"/>
  <c r="F28" i="103" s="1"/>
  <c r="G20" i="103"/>
  <c r="F20" i="103" s="1"/>
  <c r="F41" i="101"/>
  <c r="F48" i="101"/>
  <c r="F33" i="101"/>
  <c r="F9" i="101"/>
  <c r="F11" i="101"/>
  <c r="F49" i="101"/>
  <c r="F37" i="101"/>
  <c r="F13" i="101"/>
  <c r="F10" i="101"/>
  <c r="F56" i="101"/>
  <c r="F57" i="101"/>
  <c r="G67" i="99"/>
  <c r="F67" i="99" s="1"/>
  <c r="G34" i="99"/>
  <c r="F34" i="99" s="1"/>
  <c r="G33" i="99"/>
  <c r="F33" i="99" s="1"/>
  <c r="G40" i="99"/>
  <c r="F40" i="99" s="1"/>
  <c r="G12" i="99"/>
  <c r="F12" i="99" s="1"/>
  <c r="G51" i="99"/>
  <c r="F51" i="99" s="1"/>
  <c r="G63" i="99"/>
  <c r="F63" i="99" s="1"/>
  <c r="G30" i="99"/>
  <c r="F30" i="99" s="1"/>
  <c r="G73" i="99"/>
  <c r="F73" i="99" s="1"/>
  <c r="G41" i="99"/>
  <c r="F41" i="99" s="1"/>
  <c r="G11" i="99"/>
  <c r="F11" i="99" s="1"/>
  <c r="G74" i="99"/>
  <c r="F74" i="99" s="1"/>
  <c r="G71" i="99"/>
  <c r="F71" i="99" s="1"/>
  <c r="G18" i="99"/>
  <c r="F18" i="99" s="1"/>
  <c r="G21" i="99"/>
  <c r="F21" i="99" s="1"/>
  <c r="G10" i="99"/>
  <c r="F10" i="99" s="1"/>
  <c r="G66" i="99"/>
  <c r="F66" i="99" s="1"/>
  <c r="G64" i="99"/>
  <c r="F64" i="99" s="1"/>
  <c r="G45" i="99"/>
  <c r="F45" i="99" s="1"/>
  <c r="G72" i="99"/>
  <c r="F72" i="99" s="1"/>
  <c r="G68" i="99"/>
  <c r="F68" i="99" s="1"/>
  <c r="G54" i="99"/>
  <c r="F54" i="99" s="1"/>
  <c r="G39" i="99"/>
  <c r="F39" i="99" s="1"/>
  <c r="G48" i="99"/>
  <c r="F48" i="99" s="1"/>
  <c r="G24" i="99"/>
  <c r="F24" i="99" s="1"/>
  <c r="G44" i="99"/>
  <c r="F44" i="99" s="1"/>
  <c r="G26" i="99"/>
  <c r="F26" i="99" s="1"/>
  <c r="G69" i="99"/>
  <c r="F69" i="99" s="1"/>
  <c r="G70" i="99"/>
  <c r="F70" i="99" s="1"/>
  <c r="G50" i="99"/>
  <c r="F50" i="99" s="1"/>
  <c r="G62" i="99"/>
  <c r="F62" i="99" s="1"/>
  <c r="G38" i="99"/>
  <c r="F38" i="99" s="1"/>
  <c r="G14" i="99"/>
  <c r="F14" i="99" s="1"/>
  <c r="G57" i="99"/>
  <c r="F57" i="99" s="1"/>
  <c r="G9" i="99"/>
  <c r="F9" i="99" s="1"/>
  <c r="G36" i="99"/>
  <c r="F36" i="99" s="1"/>
  <c r="G58" i="99"/>
  <c r="F58" i="99" s="1"/>
  <c r="G22" i="99"/>
  <c r="F22" i="99" s="1"/>
  <c r="G8" i="99"/>
  <c r="F8" i="99" s="1"/>
  <c r="G27" i="99"/>
  <c r="F27" i="99" s="1"/>
  <c r="G32" i="99"/>
  <c r="F32" i="99" s="1"/>
  <c r="G52" i="99"/>
  <c r="F52" i="99" s="1"/>
  <c r="G23" i="99"/>
  <c r="F23" i="99" s="1"/>
  <c r="G15" i="99"/>
  <c r="F15" i="99" s="1"/>
  <c r="G65" i="99"/>
  <c r="F65" i="99" s="1"/>
  <c r="G59" i="99"/>
  <c r="F59" i="99" s="1"/>
  <c r="G13" i="99"/>
  <c r="F13" i="99" s="1"/>
  <c r="G47" i="99"/>
  <c r="F47" i="99" s="1"/>
  <c r="G43" i="99"/>
  <c r="F43" i="99" s="1"/>
  <c r="G28" i="99"/>
  <c r="F28" i="99" s="1"/>
  <c r="G42" i="99"/>
  <c r="F42" i="99" s="1"/>
  <c r="G16" i="99"/>
  <c r="F16" i="99" s="1"/>
  <c r="G49" i="99"/>
  <c r="F49" i="99" s="1"/>
  <c r="G60" i="99"/>
  <c r="F60" i="99" s="1"/>
  <c r="G17" i="99"/>
  <c r="F17" i="99" s="1"/>
  <c r="G61" i="99"/>
  <c r="F61" i="99" s="1"/>
  <c r="G53" i="99"/>
  <c r="F53" i="99" s="1"/>
  <c r="G37" i="99"/>
  <c r="F37" i="99" s="1"/>
  <c r="G29" i="99"/>
  <c r="F29" i="99" s="1"/>
  <c r="G19" i="99"/>
  <c r="F19" i="99" s="1"/>
  <c r="G56" i="99"/>
  <c r="F56" i="99" s="1"/>
  <c r="G55" i="99"/>
  <c r="F55" i="99" s="1"/>
  <c r="G35" i="99"/>
  <c r="F35" i="99" s="1"/>
  <c r="G31" i="99"/>
  <c r="F31" i="99" s="1"/>
  <c r="G20" i="99"/>
  <c r="F20" i="99" s="1"/>
  <c r="G46" i="99"/>
  <c r="F46" i="99" s="1"/>
  <c r="G25" i="99"/>
  <c r="F25" i="99" s="1"/>
  <c r="F16" i="9"/>
  <c r="F14" i="9"/>
  <c r="F55" i="9"/>
  <c r="F23" i="9"/>
  <c r="F48" i="9"/>
  <c r="F10" i="9"/>
  <c r="F35" i="9"/>
  <c r="F47" i="9"/>
  <c r="F39" i="9"/>
  <c r="F40" i="9"/>
  <c r="F26" i="9"/>
  <c r="F37" i="9"/>
  <c r="F33" i="9"/>
  <c r="F28" i="9"/>
  <c r="F50" i="9"/>
  <c r="F45" i="9"/>
  <c r="F31" i="9"/>
  <c r="G11" i="95"/>
  <c r="F11" i="95" s="1"/>
  <c r="G17" i="95"/>
  <c r="F17" i="95" s="1"/>
  <c r="G25" i="95"/>
  <c r="F25" i="95" s="1"/>
  <c r="G32" i="95"/>
  <c r="F32" i="95" s="1"/>
  <c r="G20" i="95"/>
  <c r="F20" i="95" s="1"/>
  <c r="G10" i="95"/>
  <c r="F10" i="95" s="1"/>
  <c r="G31" i="95"/>
  <c r="F31" i="95" s="1"/>
  <c r="G11" i="11"/>
  <c r="F11" i="11" s="1"/>
  <c r="G8" i="11"/>
  <c r="F8" i="11" s="1"/>
  <c r="G10" i="11"/>
  <c r="F10" i="11" s="1"/>
  <c r="G12" i="11"/>
  <c r="F12" i="11" s="1"/>
  <c r="B3" i="41"/>
  <c r="B1" i="92"/>
  <c r="G26" i="49" l="1"/>
  <c r="F26" i="49" s="1"/>
  <c r="H26" i="49"/>
  <c r="G23" i="49"/>
  <c r="F23" i="49" s="1"/>
  <c r="H23" i="49"/>
  <c r="G11" i="49"/>
  <c r="F11" i="49" s="1"/>
  <c r="H11" i="49"/>
  <c r="G29" i="49"/>
  <c r="F29" i="49" s="1"/>
  <c r="H29" i="49"/>
  <c r="G19" i="49"/>
  <c r="F19" i="49" s="1"/>
  <c r="H19" i="49"/>
  <c r="G28" i="49"/>
  <c r="F28" i="49" s="1"/>
  <c r="H28" i="49"/>
  <c r="G21" i="49"/>
  <c r="F21" i="49" s="1"/>
  <c r="H21" i="49"/>
  <c r="G10" i="49"/>
  <c r="F10" i="49" s="1"/>
  <c r="H10" i="49"/>
  <c r="G15" i="49"/>
  <c r="F15" i="49" s="1"/>
  <c r="H15" i="49"/>
  <c r="G8" i="49"/>
  <c r="F8" i="49" s="1"/>
  <c r="H8" i="49"/>
  <c r="G17" i="49"/>
  <c r="F17" i="49" s="1"/>
  <c r="H17" i="49"/>
  <c r="G30" i="49"/>
  <c r="F30" i="49" s="1"/>
  <c r="H30" i="49"/>
  <c r="G22" i="49"/>
  <c r="F22" i="49" s="1"/>
  <c r="H22" i="49"/>
  <c r="G7" i="49"/>
  <c r="F7" i="49" s="1"/>
  <c r="H7" i="49"/>
  <c r="G20" i="49"/>
  <c r="F20" i="49" s="1"/>
  <c r="H20" i="49"/>
  <c r="G9" i="49"/>
  <c r="F9" i="49" s="1"/>
  <c r="H9" i="49"/>
  <c r="G25" i="37"/>
  <c r="F25" i="37" s="1"/>
  <c r="H25" i="37"/>
  <c r="G28" i="37"/>
  <c r="F28" i="37" s="1"/>
  <c r="H28" i="37"/>
  <c r="G13" i="37"/>
  <c r="F13" i="37" s="1"/>
  <c r="H13" i="37"/>
  <c r="G17" i="37"/>
  <c r="F17" i="37" s="1"/>
  <c r="H17" i="37"/>
  <c r="G8" i="37"/>
  <c r="F8" i="37" s="1"/>
  <c r="H8" i="37"/>
  <c r="G16" i="37"/>
  <c r="F16" i="37" s="1"/>
  <c r="H16" i="37"/>
  <c r="G29" i="37"/>
  <c r="F29" i="37" s="1"/>
  <c r="H29" i="37"/>
  <c r="G7" i="37"/>
  <c r="F7" i="37" s="1"/>
  <c r="H7" i="37"/>
  <c r="G27" i="37"/>
  <c r="F27" i="37" s="1"/>
  <c r="H27" i="37"/>
  <c r="G21" i="37"/>
  <c r="F21" i="37" s="1"/>
  <c r="H21" i="37"/>
  <c r="G11" i="37"/>
  <c r="F11" i="37" s="1"/>
  <c r="H11" i="37"/>
  <c r="G18" i="37"/>
  <c r="F18" i="37" s="1"/>
  <c r="H18" i="37"/>
  <c r="G15" i="37"/>
  <c r="F15" i="37" s="1"/>
  <c r="H15" i="37"/>
  <c r="G20" i="37"/>
  <c r="F20" i="37" s="1"/>
  <c r="H20" i="37"/>
  <c r="G30" i="37"/>
  <c r="F30" i="37" s="1"/>
  <c r="H30" i="37"/>
  <c r="G12" i="37"/>
  <c r="F12" i="37" s="1"/>
  <c r="H12" i="37"/>
  <c r="G8" i="79"/>
  <c r="F8" i="79" s="1"/>
  <c r="H8" i="79"/>
  <c r="G7" i="79"/>
  <c r="F7" i="79" s="1"/>
  <c r="H7" i="79"/>
  <c r="G15" i="79"/>
  <c r="F15" i="79" s="1"/>
  <c r="H15" i="79"/>
  <c r="G17" i="48"/>
  <c r="F17" i="48" s="1"/>
  <c r="H17" i="48"/>
  <c r="G7" i="48"/>
  <c r="F7" i="48" s="1"/>
  <c r="H7" i="48"/>
  <c r="G9" i="48"/>
  <c r="F9" i="48" s="1"/>
  <c r="H9" i="48"/>
  <c r="G15" i="48"/>
  <c r="F15" i="48" s="1"/>
  <c r="H15" i="48"/>
  <c r="G11" i="36"/>
  <c r="F11" i="36" s="1"/>
  <c r="H11" i="36"/>
  <c r="G20" i="36"/>
  <c r="F20" i="36" s="1"/>
  <c r="H20" i="36"/>
  <c r="G13" i="36"/>
  <c r="F13" i="36" s="1"/>
  <c r="H13" i="36"/>
  <c r="G21" i="36"/>
  <c r="F21" i="36" s="1"/>
  <c r="H21" i="36"/>
  <c r="G11" i="46"/>
  <c r="F11" i="46" s="1"/>
  <c r="H11" i="46"/>
  <c r="G15" i="46"/>
  <c r="F15" i="46" s="1"/>
  <c r="H15" i="46"/>
  <c r="G19" i="46"/>
  <c r="F19" i="46" s="1"/>
  <c r="H19" i="46"/>
  <c r="G25" i="46"/>
  <c r="F25" i="46" s="1"/>
  <c r="H25" i="46"/>
  <c r="G9" i="46"/>
  <c r="F9" i="46" s="1"/>
  <c r="H9" i="46"/>
  <c r="G21" i="46"/>
  <c r="F21" i="46" s="1"/>
  <c r="H21" i="46"/>
  <c r="G12" i="46"/>
  <c r="F12" i="46" s="1"/>
  <c r="H12" i="46"/>
  <c r="G22" i="46"/>
  <c r="F22" i="46" s="1"/>
  <c r="H22" i="46"/>
  <c r="G12" i="32"/>
  <c r="F12" i="32" s="1"/>
  <c r="H12" i="32"/>
  <c r="G26" i="32"/>
  <c r="F26" i="32" s="1"/>
  <c r="H26" i="32"/>
  <c r="G10" i="32"/>
  <c r="F10" i="32" s="1"/>
  <c r="H10" i="32"/>
  <c r="G19" i="32"/>
  <c r="F19" i="32" s="1"/>
  <c r="H19" i="32"/>
  <c r="G14" i="32"/>
  <c r="F14" i="32" s="1"/>
  <c r="H14" i="32"/>
  <c r="G22" i="32"/>
  <c r="F22" i="32" s="1"/>
  <c r="H22" i="32"/>
  <c r="G27" i="32"/>
  <c r="F27" i="32" s="1"/>
  <c r="H27" i="32"/>
  <c r="G11" i="32"/>
  <c r="F11" i="32" s="1"/>
  <c r="H11" i="32"/>
  <c r="G18" i="45"/>
  <c r="F18" i="45" s="1"/>
  <c r="H18" i="45"/>
  <c r="G19" i="45"/>
  <c r="F19" i="45" s="1"/>
  <c r="H19" i="45"/>
  <c r="G7" i="45"/>
  <c r="F7" i="45" s="1"/>
  <c r="H7" i="45"/>
  <c r="G11" i="45"/>
  <c r="F11" i="45" s="1"/>
  <c r="H11" i="45"/>
  <c r="G20" i="45"/>
  <c r="F20" i="45" s="1"/>
  <c r="H20" i="45"/>
  <c r="G23" i="45"/>
  <c r="F23" i="45" s="1"/>
  <c r="H23" i="45"/>
  <c r="G22" i="45"/>
  <c r="F22" i="45" s="1"/>
  <c r="H22" i="45"/>
  <c r="G15" i="45"/>
  <c r="F15" i="45" s="1"/>
  <c r="H15" i="45"/>
  <c r="G17" i="45"/>
  <c r="F17" i="45" s="1"/>
  <c r="H17" i="45"/>
  <c r="G21" i="45"/>
  <c r="F21" i="45" s="1"/>
  <c r="H21" i="45"/>
  <c r="G11" i="40"/>
  <c r="F11" i="40" s="1"/>
  <c r="H11" i="40"/>
  <c r="G15" i="40"/>
  <c r="F15" i="40" s="1"/>
  <c r="H15" i="40"/>
  <c r="G9" i="40"/>
  <c r="F9" i="40" s="1"/>
  <c r="H9" i="40"/>
  <c r="G20" i="40"/>
  <c r="F20" i="40" s="1"/>
  <c r="H20" i="40"/>
  <c r="G14" i="40"/>
  <c r="F14" i="40" s="1"/>
  <c r="H14" i="40"/>
  <c r="G19" i="40"/>
  <c r="F19" i="40" s="1"/>
  <c r="H19" i="40"/>
  <c r="G8" i="40"/>
  <c r="F8" i="40" s="1"/>
  <c r="H8" i="40"/>
  <c r="G21" i="40"/>
  <c r="F21" i="40" s="1"/>
  <c r="H21" i="40"/>
  <c r="G7" i="40"/>
  <c r="F7" i="40" s="1"/>
  <c r="H7" i="40"/>
  <c r="G25" i="40"/>
  <c r="F25" i="40" s="1"/>
  <c r="H25" i="40"/>
  <c r="H7" i="119"/>
  <c r="G7" i="119"/>
  <c r="F7" i="119" s="1"/>
  <c r="B3" i="119"/>
  <c r="B2" i="119"/>
  <c r="B1" i="119"/>
  <c r="G15" i="27" l="1"/>
  <c r="F15" i="27" s="1"/>
  <c r="H15" i="27"/>
  <c r="G23" i="27"/>
  <c r="F23" i="27" s="1"/>
  <c r="H23" i="27"/>
  <c r="G25" i="27"/>
  <c r="F25" i="27" s="1"/>
  <c r="H25" i="27"/>
  <c r="G28" i="27"/>
  <c r="F28" i="27" s="1"/>
  <c r="H28" i="27"/>
  <c r="G24" i="27"/>
  <c r="F24" i="27" s="1"/>
  <c r="H24" i="27"/>
  <c r="G10" i="27"/>
  <c r="F10" i="27" s="1"/>
  <c r="H10" i="27"/>
  <c r="G7" i="27"/>
  <c r="F7" i="27" s="1"/>
  <c r="H7" i="27"/>
  <c r="G8" i="27"/>
  <c r="F8" i="27" s="1"/>
  <c r="H8" i="27"/>
  <c r="G11" i="27"/>
  <c r="F11" i="27" s="1"/>
  <c r="H11" i="27"/>
  <c r="G12" i="27"/>
  <c r="F12" i="27" s="1"/>
  <c r="H12" i="27"/>
  <c r="G17" i="27"/>
  <c r="F17" i="27" s="1"/>
  <c r="H17" i="27"/>
  <c r="G18" i="106"/>
  <c r="F18" i="106" s="1"/>
  <c r="G12" i="106"/>
  <c r="F12" i="106" s="1"/>
  <c r="G32" i="106"/>
  <c r="F32" i="106" s="1"/>
  <c r="G10" i="106"/>
  <c r="F10" i="106" s="1"/>
  <c r="G22" i="106"/>
  <c r="F22" i="106" s="1"/>
  <c r="G30" i="106"/>
  <c r="F30" i="106" s="1"/>
  <c r="G31" i="106"/>
  <c r="F31" i="106" s="1"/>
  <c r="G19" i="106"/>
  <c r="F19" i="106" s="1"/>
  <c r="G23" i="106"/>
  <c r="F23" i="106" s="1"/>
  <c r="G8" i="26"/>
  <c r="F8" i="26" s="1"/>
  <c r="H8" i="26"/>
  <c r="G38" i="26"/>
  <c r="F38" i="26" s="1"/>
  <c r="H38" i="26"/>
  <c r="G27" i="26"/>
  <c r="F27" i="26" s="1"/>
  <c r="H27" i="26"/>
  <c r="G33" i="26"/>
  <c r="F33" i="26" s="1"/>
  <c r="H33" i="26"/>
  <c r="G24" i="26"/>
  <c r="F24" i="26" s="1"/>
  <c r="H24" i="26"/>
  <c r="G19" i="26"/>
  <c r="F19" i="26" s="1"/>
  <c r="H19" i="26"/>
  <c r="G9" i="26"/>
  <c r="F9" i="26" s="1"/>
  <c r="H9" i="26"/>
  <c r="G17" i="26"/>
  <c r="F17" i="26" s="1"/>
  <c r="H17" i="26"/>
  <c r="G11" i="26"/>
  <c r="F11" i="26" s="1"/>
  <c r="H11" i="26"/>
  <c r="G34" i="26"/>
  <c r="F34" i="26" s="1"/>
  <c r="H34" i="26"/>
  <c r="G26" i="26"/>
  <c r="F26" i="26" s="1"/>
  <c r="H26" i="26"/>
  <c r="G12" i="26"/>
  <c r="F12" i="26" s="1"/>
  <c r="H12" i="26"/>
  <c r="G21" i="26"/>
  <c r="F21" i="26" s="1"/>
  <c r="H21" i="26"/>
  <c r="G37" i="26"/>
  <c r="F37" i="26" s="1"/>
  <c r="H37" i="26"/>
  <c r="G18" i="26"/>
  <c r="F18" i="26" s="1"/>
  <c r="H18" i="26"/>
  <c r="G25" i="26"/>
  <c r="F25" i="26" s="1"/>
  <c r="H25" i="26"/>
  <c r="G36" i="26"/>
  <c r="F36" i="26" s="1"/>
  <c r="H36" i="26"/>
  <c r="G35" i="26"/>
  <c r="F35" i="26" s="1"/>
  <c r="H35" i="26"/>
  <c r="G15" i="26"/>
  <c r="F15" i="26" s="1"/>
  <c r="H15" i="26"/>
  <c r="G32" i="26"/>
  <c r="F32" i="26" s="1"/>
  <c r="H32" i="26"/>
  <c r="G29" i="26"/>
  <c r="F29" i="26" s="1"/>
  <c r="H29" i="26"/>
  <c r="G39" i="26"/>
  <c r="F39" i="26" s="1"/>
  <c r="H39" i="26"/>
  <c r="G34" i="103"/>
  <c r="F34" i="103" s="1"/>
  <c r="G29" i="103"/>
  <c r="F29" i="103" s="1"/>
  <c r="G37" i="103"/>
  <c r="F37" i="103" s="1"/>
  <c r="G23" i="103"/>
  <c r="F23" i="103" s="1"/>
  <c r="G24" i="103"/>
  <c r="F24" i="103" s="1"/>
  <c r="G40" i="103"/>
  <c r="F40" i="103" s="1"/>
  <c r="G35" i="103"/>
  <c r="F35" i="103" s="1"/>
  <c r="G19" i="103"/>
  <c r="F19" i="103" s="1"/>
  <c r="G13" i="103"/>
  <c r="F13" i="103" s="1"/>
  <c r="G38" i="103"/>
  <c r="F38" i="103" s="1"/>
  <c r="G21" i="103"/>
  <c r="F21" i="103" s="1"/>
  <c r="G31" i="103"/>
  <c r="F31" i="103" s="1"/>
  <c r="G36" i="103"/>
  <c r="F36" i="103" s="1"/>
  <c r="G17" i="103"/>
  <c r="F17" i="103" s="1"/>
  <c r="G27" i="103"/>
  <c r="F27" i="103" s="1"/>
  <c r="G10" i="103"/>
  <c r="F10" i="103" s="1"/>
  <c r="G12" i="103"/>
  <c r="F12" i="103" s="1"/>
  <c r="G16" i="103"/>
  <c r="F16" i="103" s="1"/>
  <c r="G18" i="103"/>
  <c r="F18" i="103" s="1"/>
  <c r="G9" i="103"/>
  <c r="F9" i="103" s="1"/>
  <c r="F34" i="101"/>
  <c r="F25" i="101"/>
  <c r="F45" i="101"/>
  <c r="F20" i="101"/>
  <c r="F16" i="101"/>
  <c r="F26" i="101"/>
  <c r="F17" i="101"/>
  <c r="F14" i="101"/>
  <c r="F23" i="101"/>
  <c r="F30" i="101"/>
  <c r="F29" i="101"/>
  <c r="F44" i="101"/>
  <c r="F40" i="101"/>
  <c r="F46" i="101"/>
  <c r="F36" i="101"/>
  <c r="F15" i="101"/>
  <c r="F51" i="101"/>
  <c r="F12" i="101"/>
  <c r="F21" i="101"/>
  <c r="F35" i="101"/>
  <c r="F22" i="101"/>
  <c r="F8" i="101"/>
  <c r="F42" i="101"/>
  <c r="F38" i="101"/>
  <c r="F31" i="101"/>
  <c r="F27" i="101"/>
  <c r="F50" i="101"/>
  <c r="F32" i="101"/>
  <c r="F55" i="101"/>
  <c r="F28" i="101"/>
  <c r="F39" i="101"/>
  <c r="F18" i="101"/>
  <c r="G13" i="24"/>
  <c r="F13" i="24" s="1"/>
  <c r="H13" i="24"/>
  <c r="G7" i="24"/>
  <c r="F7" i="24" s="1"/>
  <c r="H7" i="24"/>
  <c r="G25" i="24"/>
  <c r="F25" i="24" s="1"/>
  <c r="H25" i="24"/>
  <c r="G28" i="24"/>
  <c r="F28" i="24" s="1"/>
  <c r="H28" i="24"/>
  <c r="G19" i="24"/>
  <c r="F19" i="24" s="1"/>
  <c r="H19" i="24"/>
  <c r="G31" i="24"/>
  <c r="F31" i="24" s="1"/>
  <c r="H31" i="24"/>
  <c r="G53" i="24"/>
  <c r="F53" i="24" s="1"/>
  <c r="H53" i="24"/>
  <c r="G51" i="24"/>
  <c r="F51" i="24" s="1"/>
  <c r="H51" i="24"/>
  <c r="G16" i="24"/>
  <c r="F16" i="24" s="1"/>
  <c r="H16" i="24"/>
  <c r="G24" i="24"/>
  <c r="F24" i="24" s="1"/>
  <c r="H24" i="24"/>
  <c r="G34" i="24"/>
  <c r="F34" i="24" s="1"/>
  <c r="H34" i="24"/>
  <c r="G35" i="24"/>
  <c r="F35" i="24" s="1"/>
  <c r="H35" i="24"/>
  <c r="G30" i="24"/>
  <c r="F30" i="24" s="1"/>
  <c r="H30" i="24"/>
  <c r="G12" i="24"/>
  <c r="F12" i="24" s="1"/>
  <c r="H12" i="24"/>
  <c r="G29" i="24"/>
  <c r="F29" i="24" s="1"/>
  <c r="H29" i="24"/>
  <c r="G45" i="24"/>
  <c r="F45" i="24" s="1"/>
  <c r="H45" i="24"/>
  <c r="G10" i="24"/>
  <c r="F10" i="24" s="1"/>
  <c r="H10" i="24"/>
  <c r="G22" i="24"/>
  <c r="F22" i="24" s="1"/>
  <c r="H22" i="24"/>
  <c r="G50" i="24"/>
  <c r="F50" i="24" s="1"/>
  <c r="H50" i="24"/>
  <c r="G11" i="24"/>
  <c r="F11" i="24" s="1"/>
  <c r="H11" i="24"/>
  <c r="G36" i="24"/>
  <c r="F36" i="24" s="1"/>
  <c r="H36" i="24"/>
  <c r="G43" i="24"/>
  <c r="F43" i="24" s="1"/>
  <c r="H43" i="24"/>
  <c r="G46" i="24"/>
  <c r="F46" i="24" s="1"/>
  <c r="H46" i="24"/>
  <c r="G54" i="24"/>
  <c r="F54" i="24" s="1"/>
  <c r="H54" i="24"/>
  <c r="G38" i="24"/>
  <c r="F38" i="24" s="1"/>
  <c r="H38" i="24"/>
  <c r="G42" i="24"/>
  <c r="F42" i="24" s="1"/>
  <c r="H42" i="24"/>
  <c r="G15" i="24"/>
  <c r="F15" i="24" s="1"/>
  <c r="H15" i="24"/>
  <c r="G17" i="24"/>
  <c r="F17" i="24" s="1"/>
  <c r="H17" i="24"/>
  <c r="G21" i="24"/>
  <c r="F21" i="24" s="1"/>
  <c r="H21" i="24"/>
  <c r="G26" i="24"/>
  <c r="F26" i="24" s="1"/>
  <c r="H26" i="24"/>
  <c r="G47" i="24"/>
  <c r="F47" i="24" s="1"/>
  <c r="H47" i="24"/>
  <c r="G48" i="24"/>
  <c r="F48" i="24" s="1"/>
  <c r="H48" i="24"/>
  <c r="G8" i="24"/>
  <c r="F8" i="24" s="1"/>
  <c r="H8" i="24"/>
  <c r="G7" i="92"/>
  <c r="F7" i="92" s="1"/>
  <c r="H7" i="92"/>
  <c r="G44" i="20"/>
  <c r="F44" i="20" s="1"/>
  <c r="H44" i="20"/>
  <c r="G54" i="20"/>
  <c r="F54" i="20" s="1"/>
  <c r="H54" i="20"/>
  <c r="G7" i="20"/>
  <c r="F7" i="20" s="1"/>
  <c r="H7" i="20"/>
  <c r="G38" i="20"/>
  <c r="F38" i="20" s="1"/>
  <c r="H38" i="20"/>
  <c r="G8" i="20"/>
  <c r="F8" i="20" s="1"/>
  <c r="H8" i="20"/>
  <c r="G17" i="20"/>
  <c r="F17" i="20" s="1"/>
  <c r="H17" i="20"/>
  <c r="G21" i="20"/>
  <c r="F21" i="20" s="1"/>
  <c r="H21" i="20"/>
  <c r="G48" i="20"/>
  <c r="F48" i="20" s="1"/>
  <c r="H48" i="20"/>
  <c r="G35" i="20"/>
  <c r="F35" i="20" s="1"/>
  <c r="H35" i="20"/>
  <c r="G52" i="20"/>
  <c r="F52" i="20" s="1"/>
  <c r="H52" i="20"/>
  <c r="G29" i="20"/>
  <c r="F29" i="20" s="1"/>
  <c r="H29" i="20"/>
  <c r="G9" i="20"/>
  <c r="F9" i="20" s="1"/>
  <c r="H9" i="20"/>
  <c r="G11" i="20"/>
  <c r="F11" i="20" s="1"/>
  <c r="H11" i="20"/>
  <c r="G45" i="20"/>
  <c r="F45" i="20" s="1"/>
  <c r="H45" i="20"/>
  <c r="G14" i="20"/>
  <c r="F14" i="20" s="1"/>
  <c r="H14" i="20"/>
  <c r="G19" i="20"/>
  <c r="F19" i="20" s="1"/>
  <c r="H19" i="20"/>
  <c r="G31" i="20"/>
  <c r="F31" i="20" s="1"/>
  <c r="H31" i="20"/>
  <c r="G23" i="20"/>
  <c r="F23" i="20" s="1"/>
  <c r="H23" i="20"/>
  <c r="G22" i="20"/>
  <c r="F22" i="20" s="1"/>
  <c r="H22" i="20"/>
  <c r="G49" i="20"/>
  <c r="F49" i="20" s="1"/>
  <c r="H49" i="20"/>
  <c r="G36" i="20"/>
  <c r="F36" i="20" s="1"/>
  <c r="H36" i="20"/>
  <c r="G40" i="20"/>
  <c r="F40" i="20" s="1"/>
  <c r="H40" i="20"/>
  <c r="G13" i="20"/>
  <c r="F13" i="20" s="1"/>
  <c r="H13" i="20"/>
  <c r="G16" i="20"/>
  <c r="F16" i="20" s="1"/>
  <c r="H16" i="20"/>
  <c r="G53" i="20"/>
  <c r="F53" i="20" s="1"/>
  <c r="H53" i="20"/>
  <c r="F11" i="9"/>
  <c r="F20" i="9"/>
  <c r="F12" i="9"/>
  <c r="F9" i="9"/>
  <c r="F42" i="9"/>
  <c r="F18" i="9"/>
  <c r="F36" i="9"/>
  <c r="F53" i="9"/>
  <c r="F51" i="9"/>
  <c r="F13" i="9"/>
  <c r="F19" i="9"/>
  <c r="F46" i="9"/>
  <c r="F30" i="9"/>
  <c r="F49" i="9"/>
  <c r="F24" i="9"/>
  <c r="F17" i="9"/>
  <c r="F38" i="9"/>
  <c r="F22" i="9"/>
  <c r="F43" i="9"/>
  <c r="F15" i="9"/>
  <c r="F44" i="9"/>
  <c r="F21" i="9"/>
  <c r="F27" i="9"/>
  <c r="F52" i="9"/>
  <c r="F32" i="9"/>
  <c r="G19" i="18"/>
  <c r="F19" i="18" s="1"/>
  <c r="H19" i="18"/>
  <c r="G30" i="18"/>
  <c r="F30" i="18" s="1"/>
  <c r="H30" i="18"/>
  <c r="G18" i="18"/>
  <c r="F18" i="18" s="1"/>
  <c r="H18" i="18"/>
  <c r="G36" i="18"/>
  <c r="F36" i="18" s="1"/>
  <c r="H36" i="18"/>
  <c r="G28" i="18"/>
  <c r="F28" i="18" s="1"/>
  <c r="H28" i="18"/>
  <c r="G7" i="18"/>
  <c r="F7" i="18" s="1"/>
  <c r="H7" i="18"/>
  <c r="G15" i="18"/>
  <c r="F15" i="18" s="1"/>
  <c r="H15" i="18"/>
  <c r="G9" i="18"/>
  <c r="F9" i="18" s="1"/>
  <c r="H9" i="18"/>
  <c r="G17" i="18"/>
  <c r="F17" i="18" s="1"/>
  <c r="H17" i="18"/>
  <c r="G29" i="18"/>
  <c r="F29" i="18" s="1"/>
  <c r="H29" i="18"/>
  <c r="G12" i="18"/>
  <c r="F12" i="18" s="1"/>
  <c r="H12" i="18"/>
  <c r="G23" i="18"/>
  <c r="F23" i="18" s="1"/>
  <c r="H23" i="18"/>
  <c r="G35" i="18"/>
  <c r="F35" i="18" s="1"/>
  <c r="H35" i="18"/>
  <c r="G24" i="18"/>
  <c r="F24" i="18" s="1"/>
  <c r="H24" i="18"/>
  <c r="G16" i="18"/>
  <c r="F16" i="18" s="1"/>
  <c r="H16" i="18"/>
  <c r="G37" i="18"/>
  <c r="F37" i="18" s="1"/>
  <c r="H37" i="18"/>
  <c r="G10" i="18"/>
  <c r="F10" i="18" s="1"/>
  <c r="H10" i="18"/>
  <c r="G21" i="18"/>
  <c r="F21" i="18" s="1"/>
  <c r="H21" i="18"/>
  <c r="G30" i="95"/>
  <c r="F30" i="95" s="1"/>
  <c r="G33" i="95"/>
  <c r="F33" i="95" s="1"/>
  <c r="G12" i="95"/>
  <c r="F12" i="95" s="1"/>
  <c r="G23" i="95"/>
  <c r="F23" i="95" s="1"/>
  <c r="G24" i="95"/>
  <c r="F24" i="95" s="1"/>
  <c r="G35" i="95"/>
  <c r="F35" i="95" s="1"/>
  <c r="G8" i="95"/>
  <c r="F8" i="95" s="1"/>
  <c r="G15" i="95"/>
  <c r="F15" i="95" s="1"/>
  <c r="G26" i="95"/>
  <c r="F26" i="95" s="1"/>
  <c r="G28" i="95"/>
  <c r="F28" i="95" s="1"/>
  <c r="G37" i="95"/>
  <c r="F37" i="95" s="1"/>
  <c r="G29" i="95"/>
  <c r="F29" i="95" s="1"/>
  <c r="G13" i="95"/>
  <c r="F13" i="95" s="1"/>
  <c r="G21" i="95"/>
  <c r="F21" i="95" s="1"/>
  <c r="G16" i="95"/>
  <c r="F16" i="95" s="1"/>
  <c r="G19" i="95"/>
  <c r="F19" i="95" s="1"/>
  <c r="G38" i="95"/>
  <c r="F38" i="95" s="1"/>
  <c r="B1" i="11" l="1"/>
  <c r="B2" i="11"/>
  <c r="B3" i="11"/>
  <c r="H20" i="26" l="1"/>
  <c r="G20" i="26"/>
  <c r="F20" i="26" s="1"/>
  <c r="H10" i="26"/>
  <c r="G10" i="26"/>
  <c r="F10" i="26" s="1"/>
  <c r="H22" i="26"/>
  <c r="G22" i="26"/>
  <c r="F22" i="26" s="1"/>
  <c r="H14" i="26"/>
  <c r="G14" i="26"/>
  <c r="F14" i="26" s="1"/>
  <c r="F8" i="102" l="1"/>
  <c r="F19" i="101"/>
  <c r="F47" i="101"/>
  <c r="F54" i="101"/>
  <c r="F53" i="101"/>
  <c r="F43" i="101"/>
  <c r="F52" i="101"/>
  <c r="F24" i="101"/>
  <c r="F9" i="98"/>
  <c r="F8" i="98"/>
  <c r="H8" i="114" l="1"/>
  <c r="G8" i="114"/>
  <c r="F8" i="114" s="1"/>
  <c r="B3" i="114"/>
  <c r="B2" i="114"/>
  <c r="B1" i="114"/>
  <c r="G13" i="106" l="1"/>
  <c r="F13" i="106" s="1"/>
  <c r="G29" i="106"/>
  <c r="F29" i="106" s="1"/>
  <c r="G16" i="106"/>
  <c r="F16" i="106" s="1"/>
  <c r="G21" i="106"/>
  <c r="F21" i="106" s="1"/>
  <c r="G15" i="106"/>
  <c r="F15" i="106" s="1"/>
  <c r="G14" i="106"/>
  <c r="F14" i="106" s="1"/>
  <c r="B3" i="106"/>
  <c r="B2" i="106"/>
  <c r="B1" i="106"/>
  <c r="G32" i="103"/>
  <c r="F32" i="103" s="1"/>
  <c r="G15" i="103"/>
  <c r="F15" i="103" s="1"/>
  <c r="G33" i="103"/>
  <c r="F33" i="103" s="1"/>
  <c r="G11" i="103"/>
  <c r="F11" i="103" s="1"/>
  <c r="G30" i="103"/>
  <c r="F30" i="103" s="1"/>
  <c r="G8" i="103"/>
  <c r="F8" i="103" s="1"/>
  <c r="B3" i="103"/>
  <c r="B2" i="103"/>
  <c r="B1" i="103"/>
  <c r="B3" i="102"/>
  <c r="B2" i="102"/>
  <c r="B3" i="101"/>
  <c r="B2" i="101"/>
  <c r="B1" i="101"/>
  <c r="B3" i="99"/>
  <c r="B2" i="99"/>
  <c r="B1" i="99"/>
  <c r="B3" i="98"/>
  <c r="B2" i="98"/>
  <c r="B1" i="98"/>
  <c r="G27" i="95" l="1"/>
  <c r="F27" i="95" s="1"/>
  <c r="G9" i="95"/>
  <c r="F9" i="95" s="1"/>
  <c r="G36" i="95"/>
  <c r="F36" i="95" s="1"/>
  <c r="G18" i="95"/>
  <c r="F18" i="95" s="1"/>
  <c r="G22" i="95"/>
  <c r="F22" i="95" s="1"/>
  <c r="G34" i="95"/>
  <c r="F34" i="95" s="1"/>
  <c r="G14" i="95"/>
  <c r="F14" i="95" s="1"/>
  <c r="B3" i="95"/>
  <c r="B2" i="95"/>
  <c r="B1" i="95"/>
  <c r="G9" i="11" l="1"/>
  <c r="G9" i="78" l="1"/>
  <c r="F9" i="78" s="1"/>
  <c r="H9" i="78"/>
  <c r="G16" i="48" l="1"/>
  <c r="F16" i="48" s="1"/>
  <c r="H16" i="48"/>
  <c r="G25" i="36"/>
  <c r="F25" i="36" s="1"/>
  <c r="H25" i="36"/>
  <c r="H7" i="41"/>
  <c r="G7" i="41"/>
  <c r="F7" i="41" s="1"/>
  <c r="H7" i="93" l="1"/>
  <c r="G7" i="93"/>
  <c r="F7" i="93" s="1"/>
  <c r="B3" i="93"/>
  <c r="B2" i="93"/>
  <c r="B1" i="93"/>
  <c r="G49" i="24"/>
  <c r="F49" i="24" s="1"/>
  <c r="H49" i="24"/>
  <c r="G52" i="24"/>
  <c r="F52" i="24" s="1"/>
  <c r="H52" i="24"/>
  <c r="G18" i="24"/>
  <c r="F18" i="24" s="1"/>
  <c r="H18" i="24"/>
  <c r="G33" i="24"/>
  <c r="F33" i="24" s="1"/>
  <c r="H33" i="24"/>
  <c r="G41" i="24"/>
  <c r="F41" i="24" s="1"/>
  <c r="H41" i="24"/>
  <c r="H8" i="92"/>
  <c r="G8" i="92"/>
  <c r="F8" i="92" s="1"/>
  <c r="B3" i="92"/>
  <c r="B2" i="92"/>
  <c r="B1" i="20"/>
  <c r="B2" i="20"/>
  <c r="B3" i="20"/>
  <c r="G20" i="20"/>
  <c r="F20" i="20" s="1"/>
  <c r="H20" i="20"/>
  <c r="G28" i="20"/>
  <c r="F28" i="20" s="1"/>
  <c r="H28" i="20"/>
  <c r="G42" i="20"/>
  <c r="F42" i="20" s="1"/>
  <c r="H42" i="20"/>
  <c r="G25" i="20"/>
  <c r="F25" i="20" s="1"/>
  <c r="H25" i="20"/>
  <c r="G12" i="20"/>
  <c r="F12" i="20" s="1"/>
  <c r="H12" i="20"/>
  <c r="G26" i="20"/>
  <c r="F26" i="20" s="1"/>
  <c r="H26" i="20"/>
  <c r="G23" i="32" l="1"/>
  <c r="F23" i="32" s="1"/>
  <c r="H23" i="32"/>
  <c r="G15" i="32"/>
  <c r="F15" i="32" s="1"/>
  <c r="H15" i="32"/>
  <c r="G24" i="32"/>
  <c r="F24" i="32" s="1"/>
  <c r="H24" i="32"/>
  <c r="G20" i="32"/>
  <c r="F20" i="32" s="1"/>
  <c r="H20" i="32"/>
  <c r="H13" i="79" l="1"/>
  <c r="G13" i="79"/>
  <c r="F13" i="79" s="1"/>
  <c r="B3" i="79"/>
  <c r="B2" i="79"/>
  <c r="B1" i="79"/>
  <c r="H11" i="78"/>
  <c r="G11" i="78"/>
  <c r="F11" i="78" s="1"/>
  <c r="H7" i="78"/>
  <c r="G7" i="78"/>
  <c r="F7" i="78" s="1"/>
  <c r="H10" i="78"/>
  <c r="G10" i="78"/>
  <c r="F10" i="78" s="1"/>
  <c r="H8" i="78"/>
  <c r="G8" i="78"/>
  <c r="F8" i="78" s="1"/>
  <c r="B3" i="78"/>
  <c r="B2" i="78"/>
  <c r="B1" i="78"/>
  <c r="H10" i="76"/>
  <c r="G10" i="76"/>
  <c r="F10" i="76" s="1"/>
  <c r="H7" i="76"/>
  <c r="G7" i="76"/>
  <c r="F7" i="76" s="1"/>
  <c r="H9" i="76"/>
  <c r="G9" i="76"/>
  <c r="F9" i="76" s="1"/>
  <c r="B3" i="76"/>
  <c r="B2" i="76"/>
  <c r="B1" i="76"/>
  <c r="G7" i="50"/>
  <c r="F7" i="50" s="1"/>
  <c r="H7" i="50"/>
  <c r="G12" i="49"/>
  <c r="F12" i="49" s="1"/>
  <c r="H12" i="49"/>
  <c r="G13" i="49"/>
  <c r="F13" i="49" s="1"/>
  <c r="H13" i="49"/>
  <c r="G14" i="49"/>
  <c r="F14" i="49" s="1"/>
  <c r="H14" i="49"/>
  <c r="G12" i="48"/>
  <c r="F12" i="48" s="1"/>
  <c r="H12" i="48"/>
  <c r="F19" i="48"/>
  <c r="G19" i="48"/>
  <c r="H19" i="48"/>
  <c r="G10" i="48"/>
  <c r="F10" i="48" s="1"/>
  <c r="H10" i="48"/>
  <c r="G8" i="48"/>
  <c r="F8" i="48" s="1"/>
  <c r="H8" i="48"/>
  <c r="G25" i="48"/>
  <c r="F25" i="48" s="1"/>
  <c r="H25" i="48"/>
  <c r="G10" i="46"/>
  <c r="F10" i="46" s="1"/>
  <c r="H10" i="46"/>
  <c r="G26" i="46"/>
  <c r="F26" i="46" s="1"/>
  <c r="H26" i="46"/>
  <c r="G13" i="46"/>
  <c r="F13" i="46" s="1"/>
  <c r="H13" i="46"/>
  <c r="G18" i="46"/>
  <c r="F18" i="46" s="1"/>
  <c r="H18" i="46"/>
  <c r="G17" i="46"/>
  <c r="F17" i="46" s="1"/>
  <c r="H17" i="46"/>
  <c r="G8" i="46"/>
  <c r="F8" i="46" s="1"/>
  <c r="H8" i="46"/>
  <c r="G12" i="45"/>
  <c r="F12" i="45" s="1"/>
  <c r="H12" i="45"/>
  <c r="G14" i="45"/>
  <c r="F14" i="45" s="1"/>
  <c r="H14" i="45"/>
  <c r="G9" i="45"/>
  <c r="F9" i="45" s="1"/>
  <c r="H9" i="45"/>
  <c r="G13" i="45"/>
  <c r="F13" i="45" s="1"/>
  <c r="H13" i="45"/>
  <c r="G10" i="45"/>
  <c r="F10" i="45" s="1"/>
  <c r="H10" i="45"/>
  <c r="G24" i="45"/>
  <c r="F24" i="45" s="1"/>
  <c r="H24" i="45"/>
  <c r="G9" i="44"/>
  <c r="F9" i="44" s="1"/>
  <c r="H9" i="44"/>
  <c r="G8" i="44"/>
  <c r="F8" i="44" s="1"/>
  <c r="H8" i="44"/>
  <c r="G7" i="44"/>
  <c r="F7" i="44" s="1"/>
  <c r="H7" i="44"/>
  <c r="G8" i="39" l="1"/>
  <c r="F8" i="39" s="1"/>
  <c r="H8" i="39"/>
  <c r="G24" i="37"/>
  <c r="F24" i="37" s="1"/>
  <c r="H24" i="37"/>
  <c r="G23" i="37"/>
  <c r="F23" i="37" s="1"/>
  <c r="H23" i="37"/>
  <c r="G22" i="37"/>
  <c r="F22" i="37" s="1"/>
  <c r="H22" i="37"/>
  <c r="G19" i="36"/>
  <c r="F19" i="36" s="1"/>
  <c r="H19" i="36"/>
  <c r="G9" i="36"/>
  <c r="F9" i="36" s="1"/>
  <c r="H9" i="36"/>
  <c r="G18" i="36"/>
  <c r="F18" i="36" s="1"/>
  <c r="H18" i="36"/>
  <c r="G16" i="36"/>
  <c r="F16" i="36" s="1"/>
  <c r="H16" i="36"/>
  <c r="G16" i="32"/>
  <c r="F16" i="32" s="1"/>
  <c r="H16" i="32"/>
  <c r="G13" i="32"/>
  <c r="F13" i="32" s="1"/>
  <c r="H13" i="32"/>
  <c r="G13" i="40"/>
  <c r="F13" i="40" s="1"/>
  <c r="H13" i="40"/>
  <c r="G12" i="40"/>
  <c r="F12" i="40" s="1"/>
  <c r="H12" i="40"/>
  <c r="G10" i="40"/>
  <c r="F10" i="40" s="1"/>
  <c r="H10" i="40"/>
  <c r="G18" i="40"/>
  <c r="F18" i="40" s="1"/>
  <c r="H18" i="40"/>
  <c r="G24" i="40"/>
  <c r="F24" i="40" s="1"/>
  <c r="H24" i="40"/>
  <c r="G17" i="40"/>
  <c r="F17" i="40" s="1"/>
  <c r="H17" i="40"/>
  <c r="G8" i="31"/>
  <c r="F8" i="31" s="1"/>
  <c r="H8" i="31"/>
  <c r="G7" i="31"/>
  <c r="F7" i="31" s="1"/>
  <c r="H7" i="31"/>
  <c r="G10" i="31"/>
  <c r="F10" i="31" s="1"/>
  <c r="H10" i="31"/>
  <c r="H9" i="31"/>
  <c r="G9" i="31"/>
  <c r="F9" i="31" s="1"/>
  <c r="G16" i="27"/>
  <c r="F16" i="27" s="1"/>
  <c r="H16" i="27"/>
  <c r="G9" i="27"/>
  <c r="F9" i="27" s="1"/>
  <c r="H9" i="27"/>
  <c r="G27" i="27"/>
  <c r="F27" i="27" s="1"/>
  <c r="H27" i="27"/>
  <c r="G14" i="24"/>
  <c r="F14" i="24" s="1"/>
  <c r="H14" i="24"/>
  <c r="G39" i="22"/>
  <c r="F39" i="22" s="1"/>
  <c r="H39" i="22"/>
  <c r="G16" i="22"/>
  <c r="F16" i="22" s="1"/>
  <c r="H16" i="22"/>
  <c r="G13" i="22"/>
  <c r="F13" i="22" s="1"/>
  <c r="H13" i="22"/>
  <c r="G66" i="22"/>
  <c r="F66" i="22" s="1"/>
  <c r="H66" i="22"/>
  <c r="G60" i="22"/>
  <c r="F60" i="22" s="1"/>
  <c r="H60" i="22"/>
  <c r="G14" i="18"/>
  <c r="F14" i="18" s="1"/>
  <c r="H14" i="18"/>
  <c r="G33" i="18"/>
  <c r="F33" i="18" s="1"/>
  <c r="H33" i="18"/>
  <c r="G26" i="18"/>
  <c r="F26" i="18" s="1"/>
  <c r="H26" i="18"/>
  <c r="G13" i="18"/>
  <c r="F13" i="18" s="1"/>
  <c r="H13" i="18"/>
  <c r="G32" i="18"/>
  <c r="F32" i="18" s="1"/>
  <c r="H32" i="18"/>
  <c r="F25" i="9" l="1"/>
  <c r="F34" i="9"/>
  <c r="F54" i="9"/>
  <c r="F8" i="9"/>
  <c r="F29" i="9"/>
  <c r="G8" i="42" l="1"/>
  <c r="G10" i="44"/>
  <c r="G25" i="45"/>
  <c r="F41" i="9" l="1"/>
  <c r="F9" i="11"/>
  <c r="H59" i="22" l="1"/>
  <c r="G59" i="22"/>
  <c r="G25" i="18"/>
  <c r="G11" i="16"/>
  <c r="G16" i="49" l="1"/>
  <c r="F16" i="49" s="1"/>
  <c r="H16" i="49"/>
  <c r="G14" i="48"/>
  <c r="F14" i="48" s="1"/>
  <c r="H14" i="48"/>
  <c r="G16" i="46"/>
  <c r="F16" i="46" s="1"/>
  <c r="H16" i="46"/>
  <c r="F25" i="45"/>
  <c r="H25" i="45"/>
  <c r="F10" i="44"/>
  <c r="H10" i="44"/>
  <c r="F8" i="42"/>
  <c r="F59" i="22"/>
  <c r="F25" i="18"/>
  <c r="H25" i="18"/>
  <c r="F11" i="16"/>
  <c r="H11" i="16"/>
  <c r="G8" i="28"/>
  <c r="F8" i="28" s="1"/>
  <c r="H8" i="28"/>
  <c r="G16" i="40"/>
  <c r="F16" i="40" s="1"/>
  <c r="H16" i="40"/>
  <c r="G25" i="32"/>
  <c r="F25" i="32" s="1"/>
  <c r="H25" i="32"/>
  <c r="G17" i="36"/>
  <c r="F17" i="36" s="1"/>
  <c r="H17" i="36"/>
  <c r="G26" i="37"/>
  <c r="H26" i="37" l="1"/>
  <c r="F26" i="37"/>
  <c r="G26" i="27" l="1"/>
  <c r="F26" i="27" s="1"/>
  <c r="B3" i="50" l="1"/>
  <c r="B2" i="50"/>
  <c r="B1" i="50"/>
  <c r="B3" i="49"/>
  <c r="B2" i="49"/>
  <c r="B1" i="49"/>
  <c r="B3" i="48"/>
  <c r="B2" i="48"/>
  <c r="B1" i="48"/>
  <c r="B3" i="46"/>
  <c r="B2" i="46"/>
  <c r="B1" i="46"/>
  <c r="B3" i="45"/>
  <c r="B2" i="45"/>
  <c r="B1" i="45"/>
  <c r="B3" i="44"/>
  <c r="B2" i="44"/>
  <c r="B1" i="44"/>
  <c r="B3" i="42"/>
  <c r="B2" i="42"/>
  <c r="B1" i="42"/>
  <c r="B2" i="41"/>
  <c r="B1" i="41"/>
  <c r="B3" i="40"/>
  <c r="B2" i="40"/>
  <c r="B1" i="40"/>
  <c r="B3" i="39"/>
  <c r="B2" i="39"/>
  <c r="B1" i="39"/>
  <c r="B3" i="37"/>
  <c r="B2" i="37"/>
  <c r="B1" i="37"/>
  <c r="B3" i="36"/>
  <c r="B2" i="36"/>
  <c r="B1" i="36"/>
  <c r="B3" i="32"/>
  <c r="B2" i="32"/>
  <c r="B1" i="32"/>
  <c r="B3" i="31"/>
  <c r="B2" i="31"/>
  <c r="B1" i="31"/>
  <c r="B3" i="28"/>
  <c r="B2" i="28"/>
  <c r="B1" i="28"/>
  <c r="B3" i="27"/>
  <c r="B2" i="27"/>
  <c r="B1" i="27"/>
  <c r="B3" i="26"/>
  <c r="B2" i="26"/>
  <c r="B1" i="26"/>
  <c r="B3" i="24"/>
  <c r="B2" i="24"/>
  <c r="B1" i="24"/>
  <c r="B3" i="22"/>
  <c r="B2" i="22"/>
  <c r="B1" i="22"/>
  <c r="B3" i="18"/>
  <c r="B2" i="18"/>
  <c r="B1" i="18"/>
  <c r="B3" i="16"/>
  <c r="B2" i="16"/>
  <c r="B1" i="16"/>
  <c r="B3" i="9"/>
  <c r="B2" i="9"/>
  <c r="B1" i="9"/>
  <c r="G7" i="36"/>
  <c r="F7" i="36" s="1"/>
  <c r="H7" i="36"/>
  <c r="H8" i="42"/>
  <c r="H7" i="39"/>
  <c r="G7" i="39"/>
  <c r="F7" i="39" s="1"/>
  <c r="H8" i="50"/>
  <c r="G8" i="50"/>
  <c r="F8" i="50" s="1"/>
  <c r="H26" i="27"/>
</calcChain>
</file>

<file path=xl/sharedStrings.xml><?xml version="1.0" encoding="utf-8"?>
<sst xmlns="http://schemas.openxmlformats.org/spreadsheetml/2006/main" count="3288" uniqueCount="559">
  <si>
    <t>Puesto</t>
  </si>
  <si>
    <t>NOMBRE</t>
  </si>
  <si>
    <t>CLUB</t>
  </si>
  <si>
    <t>Cualitativa</t>
  </si>
  <si>
    <t>Nota</t>
  </si>
  <si>
    <t>P. Inicio</t>
  </si>
  <si>
    <t>NOMBRE COMPETENCIA</t>
  </si>
  <si>
    <t>Juez 1</t>
  </si>
  <si>
    <t>Juez 2</t>
  </si>
  <si>
    <t xml:space="preserve">Total </t>
  </si>
  <si>
    <t>Nota A</t>
  </si>
  <si>
    <t>Nota B</t>
  </si>
  <si>
    <t>FIGURAS INICIACION INFANTIL DAMAS</t>
  </si>
  <si>
    <t>LIBRE INICIACION INFANTIL DAMAS</t>
  </si>
  <si>
    <t>F. 1</t>
  </si>
  <si>
    <t>F. 2</t>
  </si>
  <si>
    <t>F.1</t>
  </si>
  <si>
    <t>F.2</t>
  </si>
  <si>
    <t>Árbitro</t>
  </si>
  <si>
    <t>Juez 3</t>
  </si>
  <si>
    <t xml:space="preserve">No </t>
  </si>
  <si>
    <t>E1</t>
  </si>
  <si>
    <t>E2</t>
  </si>
  <si>
    <t>E3</t>
  </si>
  <si>
    <t>E4</t>
  </si>
  <si>
    <t>E5</t>
  </si>
  <si>
    <t>E6</t>
  </si>
  <si>
    <t>E7</t>
  </si>
  <si>
    <t>ABADIA</t>
  </si>
  <si>
    <t>ADVANTIX</t>
  </si>
  <si>
    <t>DANZA INICIACION INFANTIL DAMAS</t>
  </si>
  <si>
    <t>D. 1</t>
  </si>
  <si>
    <t>D.1</t>
  </si>
  <si>
    <t>BOGOTA</t>
  </si>
  <si>
    <t xml:space="preserve">Árbitro   </t>
  </si>
  <si>
    <t>SAN JOSE DE LAS VEGAS</t>
  </si>
  <si>
    <t>ANTIOQUIA</t>
  </si>
  <si>
    <t>CUNDINAMARCA</t>
  </si>
  <si>
    <t>LIGA</t>
  </si>
  <si>
    <t>HABILIDADES NOVATOS 5 DAMAS</t>
  </si>
  <si>
    <t>E8</t>
  </si>
  <si>
    <t>E9</t>
  </si>
  <si>
    <t>Globitos Frente</t>
  </si>
  <si>
    <t>Frenada T</t>
  </si>
  <si>
    <t>Salida T</t>
  </si>
  <si>
    <t>Equilibrio Pie Derecho de Frente</t>
  </si>
  <si>
    <t>Equilibrio Pie Izquierdo de Frente</t>
  </si>
  <si>
    <t>Derecho Adelante Externo</t>
  </si>
  <si>
    <t>Izquierdo Adelante Externo</t>
  </si>
  <si>
    <t>Desplazamiento de Frente. Brazos en Posición</t>
  </si>
  <si>
    <t>Zig Zag 2 Pies de Frente</t>
  </si>
  <si>
    <t>HABILIDADES NOVATOS PRE TOTS DAMAS</t>
  </si>
  <si>
    <t>HABILIDADES NOVATOS TOTS DAMAS</t>
  </si>
  <si>
    <t>HABILIDADES NOVATOS TOTS VARONES</t>
  </si>
  <si>
    <t>HABILIDADES NOVATOS MINI DAMAS</t>
  </si>
  <si>
    <t>HABILIDADES NOVATOS INFANTIL DAMAS</t>
  </si>
  <si>
    <t>HABILIDADES NOVATOS INFANTIL VARONES</t>
  </si>
  <si>
    <t>HABILIDADES NOVATOS CADETES DAMAS</t>
  </si>
  <si>
    <t>HABILIDADES NOVATOS PROMOCIONAL DAMAS</t>
  </si>
  <si>
    <t>LIBRE NOVATOS 5 DAMAS</t>
  </si>
  <si>
    <t xml:space="preserve">LIBRE NOVATOS PRE TOTS DAMAS </t>
  </si>
  <si>
    <t>LIBRE NOVATOS TOTS DAMAS</t>
  </si>
  <si>
    <t>LIBRE NOVATOS TOTS VARONES</t>
  </si>
  <si>
    <t>LIBRE NOVATOS MINI DAMAS</t>
  </si>
  <si>
    <t>LIBRE NOVATOS INFANTIL DAMAS</t>
  </si>
  <si>
    <t>LIBRE NOVATOS INFANTIL VARONES</t>
  </si>
  <si>
    <t>LIBRE NOVATOS CADETES DAMAS</t>
  </si>
  <si>
    <t>LIBRE NOVATOS PROMOCIONAL DAMAS</t>
  </si>
  <si>
    <t>FIGURAS INICIACION PRE TOTS DAMAS</t>
  </si>
  <si>
    <t>FIGURAS INICIACION TOTS DAMAS</t>
  </si>
  <si>
    <t>FIGURAS INICIACION MINIS DAMAS</t>
  </si>
  <si>
    <t>FIGURAS INICIACION MINIS VARONES</t>
  </si>
  <si>
    <t>FIGURAS INICIACION CADETES  DAMAS</t>
  </si>
  <si>
    <t>FIGURAS INICIACION PROMOCIONAL DAMAS</t>
  </si>
  <si>
    <t>FIGURAS INICIACION  PROMOCIONAL VARONES</t>
  </si>
  <si>
    <t>LIBRE INICIACION PRE TOTS DAMAS</t>
  </si>
  <si>
    <t>LIBRE INICIACIÓN TOTS DAMAS</t>
  </si>
  <si>
    <t>LIBRE INICIACION MINIS DAMAS</t>
  </si>
  <si>
    <t>LIBRE INICIACION MINIS VARONES</t>
  </si>
  <si>
    <t>LIBRE INICIACION CADETES DAMAS</t>
  </si>
  <si>
    <t>LIBRE INICIACION PROMOCIONAL DAMAS</t>
  </si>
  <si>
    <t>DANZA INICIACION MINIS DAMAS</t>
  </si>
  <si>
    <t>DANZA INICIACION CADETE DAMAS</t>
  </si>
  <si>
    <t>DANZA INICIACION PROMOCIONAL DAMAS</t>
  </si>
  <si>
    <t>Salida Espalda</t>
  </si>
  <si>
    <t>Equilibrio Pie Derecho de Espalda</t>
  </si>
  <si>
    <t>Equilibrio Pie Izquierdo de Espalda</t>
  </si>
  <si>
    <t>Izquierdo Adelante Interno</t>
  </si>
  <si>
    <t>Derecho Adelante Interno</t>
  </si>
  <si>
    <t>Desplazamiento de Espalda. Brazos en Posición</t>
  </si>
  <si>
    <t>Globitos de Espalda</t>
  </si>
  <si>
    <t>Zig Zag 2 Pies de Espalda</t>
  </si>
  <si>
    <t>Salida en T</t>
  </si>
  <si>
    <t>Derecho / Izquierdo Adelante Tres Atrás (Pie Sorteado)</t>
  </si>
  <si>
    <t>Zig Zag en 1 Pie de Pie Sorteado</t>
  </si>
  <si>
    <t>LIBRE NOVATOS PRE TOTS DAMAS</t>
  </si>
  <si>
    <t>LIBRE NOVATOS MINIS DAMAS</t>
  </si>
  <si>
    <t>FIGURAS INICIACION  PRE TOTS DAMAS</t>
  </si>
  <si>
    <t>FIGURAS INICIACION CADETES DAMAS</t>
  </si>
  <si>
    <t>FIGURAS INICIACION PROMOCIONAL VARONES</t>
  </si>
  <si>
    <t>LIBRE INICIACION TOTS DAMAS</t>
  </si>
  <si>
    <t>LIBRE INICIACION PROMOCIONAL VARONES</t>
  </si>
  <si>
    <t>DANZA INICIACION CADETES DAMAS</t>
  </si>
  <si>
    <r>
      <t>3</t>
    </r>
    <r>
      <rPr>
        <sz val="8"/>
        <color theme="1"/>
        <rFont val="Calibri"/>
        <family val="2"/>
        <scheme val="minor"/>
      </rPr>
      <t>th</t>
    </r>
  </si>
  <si>
    <t>E10</t>
  </si>
  <si>
    <r>
      <t>Desplazamiento de Frente. Brazos en Posición 3</t>
    </r>
    <r>
      <rPr>
        <sz val="8"/>
        <color theme="1"/>
        <rFont val="Calibri"/>
        <family val="2"/>
        <scheme val="minor"/>
      </rPr>
      <t>th</t>
    </r>
  </si>
  <si>
    <t>JUEZ 1</t>
  </si>
  <si>
    <t>JUEZ 2</t>
  </si>
  <si>
    <t>J 3</t>
  </si>
  <si>
    <t>JUEZ 5</t>
  </si>
  <si>
    <t>JUEZ 3</t>
  </si>
  <si>
    <t>J 4</t>
  </si>
  <si>
    <t>J 5</t>
  </si>
  <si>
    <t>FEDERACIÓN COLOMBIANA DE PATINAJE</t>
  </si>
  <si>
    <t xml:space="preserve">JULIETA MAESTRE LEON </t>
  </si>
  <si>
    <t>CAMEL SKATE</t>
  </si>
  <si>
    <t>BOYACA</t>
  </si>
  <si>
    <t>SKATES STARS</t>
  </si>
  <si>
    <t>CALDAS</t>
  </si>
  <si>
    <t>SOFIA VILLAMIL JAMES</t>
  </si>
  <si>
    <t>PATIN CLUB FACATATIVA</t>
  </si>
  <si>
    <t>MELISSA SIERRA</t>
  </si>
  <si>
    <t>VENUS SKATE</t>
  </si>
  <si>
    <t>LAWRENCE LEANDRO SANCHEZ</t>
  </si>
  <si>
    <t>MARIANELA PERDOMO BAHAMON</t>
  </si>
  <si>
    <t>SUSANA PEREZ RINCON</t>
  </si>
  <si>
    <t>GABRIELA GARZÓN SALAMANCA</t>
  </si>
  <si>
    <t>MARIA DE LOS ANGELES GONZALEZ</t>
  </si>
  <si>
    <t>SARA ISABELA BERNAL ULLOA</t>
  </si>
  <si>
    <t>EMMANUEL GONZALEZ</t>
  </si>
  <si>
    <t>NICOLAS BARBOSA</t>
  </si>
  <si>
    <t>ISABELLA BORDA ALMANZA</t>
  </si>
  <si>
    <t>SALOME GOMEZ RIOS</t>
  </si>
  <si>
    <t>LUISA JULIANA CASTILLO SALAMANCA</t>
  </si>
  <si>
    <t>MARÍA ALEJANDRA CELIS MARTINEZ</t>
  </si>
  <si>
    <t>PAULINA SOTO GÓMEZ</t>
  </si>
  <si>
    <t>ENERGY SPORT</t>
  </si>
  <si>
    <t>SKATE DREAMS</t>
  </si>
  <si>
    <t>SARA VALENTINA QUIÑONES DELGADO</t>
  </si>
  <si>
    <t xml:space="preserve">ALLISON PAOLA MONTAÑO </t>
  </si>
  <si>
    <t>MARIA JOSE RAMIREZ HERNANDEZ</t>
  </si>
  <si>
    <t>HIGH SCHOOL</t>
  </si>
  <si>
    <t>DRAKO</t>
  </si>
  <si>
    <t>MARIANA ALVAREZ</t>
  </si>
  <si>
    <t>VALERY SALAMANCA BEJARANO</t>
  </si>
  <si>
    <t>MARIANA DAZA CASALLAS</t>
  </si>
  <si>
    <t>MARÍA LUISA GÓMEZ POVEDA</t>
  </si>
  <si>
    <t>LUCIANA HERNANDEZ VELASQUEZ</t>
  </si>
  <si>
    <t>SUSANA ECHAVARRIA MARULANDA</t>
  </si>
  <si>
    <t>DAIAN CAMILA GONZALES RODRIGUEZ</t>
  </si>
  <si>
    <t>ALLISON PAULINA PINTO SANCHEZ</t>
  </si>
  <si>
    <t>DANNA VALENTINA GARZON MONTOYA</t>
  </si>
  <si>
    <t>SARAH GABRIELA BUITRAGO</t>
  </si>
  <si>
    <t>NICOL MARIANA MOLINA CANTOR</t>
  </si>
  <si>
    <t>MARÍA ALEJANDRA MANOSALVA GUERRERO</t>
  </si>
  <si>
    <t xml:space="preserve">MARIANA CAMARGO RUBIANO </t>
  </si>
  <si>
    <t>MARIA PAULA GRANADOS PARDO</t>
  </si>
  <si>
    <t>ANA SOFÍA COBALEDA VALENCIA</t>
  </si>
  <si>
    <t xml:space="preserve">LINDA DANIELA SANGREGORIO </t>
  </si>
  <si>
    <t xml:space="preserve">KATHERINE PEÑA </t>
  </si>
  <si>
    <t xml:space="preserve">ALEJANDRA AVELLA PAREJA </t>
  </si>
  <si>
    <t>MARIANA HERNANDEZ</t>
  </si>
  <si>
    <t>VALERIA VANEGAS RUA</t>
  </si>
  <si>
    <t>LAURA ISABELLA VARGAS RUIZ</t>
  </si>
  <si>
    <t>CAMILA PARRA</t>
  </si>
  <si>
    <t>MARIA JOSE RODRIGUEZ</t>
  </si>
  <si>
    <t>ISABELLA CAMACHO GARAVITO</t>
  </si>
  <si>
    <t>GABRIELA LONDOÑO</t>
  </si>
  <si>
    <t>LINA SOFIA VEGA MELO</t>
  </si>
  <si>
    <t>ISABELLA ALARCON</t>
  </si>
  <si>
    <t>SARA ALEJANDRA AGUDELO</t>
  </si>
  <si>
    <t>HELLMAN SKATE</t>
  </si>
  <si>
    <t>MARIA FERNANDA GÓMEZ MAZO</t>
  </si>
  <si>
    <t>LUNA VALENTINA ACOSTA GUEVARA</t>
  </si>
  <si>
    <t>VALERIA PATIÑO</t>
  </si>
  <si>
    <t>PAULA OSORIO CUELLAR</t>
  </si>
  <si>
    <t>ANA SOFIA YANEZ FLOREZ</t>
  </si>
  <si>
    <t xml:space="preserve">CAMILO PROAÑO HERRERA </t>
  </si>
  <si>
    <t xml:space="preserve">II FESTIVAL NACIONAL DE PATINAJE ARTISTICO, CATEGORIAS NOVATOS E INICIACIÓN </t>
  </si>
  <si>
    <t>BOGOTA D.C. , JULIO 22 AL 24 DE 2022</t>
  </si>
  <si>
    <t>JONATHAN NEMOJON</t>
  </si>
  <si>
    <t>ARS</t>
  </si>
  <si>
    <t>B</t>
  </si>
  <si>
    <t>MIA DUSSAN CUBILLOS</t>
  </si>
  <si>
    <t>EDWIN GUEVARA</t>
  </si>
  <si>
    <t>MARIANA MARTINEZ</t>
  </si>
  <si>
    <t>VENUS</t>
  </si>
  <si>
    <t>LUCÍANA GOYES GERMANOS</t>
  </si>
  <si>
    <t>ISABELLA SIERRA</t>
  </si>
  <si>
    <t>STARS KIDS</t>
  </si>
  <si>
    <t>CASANARE</t>
  </si>
  <si>
    <t>ANTONIA GOMEZ HOYOS</t>
  </si>
  <si>
    <t>CHLOE SUAREZ</t>
  </si>
  <si>
    <t xml:space="preserve">GABRIELA MORA ROBIRA </t>
  </si>
  <si>
    <t xml:space="preserve">VIOLETA GARCIA ESCOBAR </t>
  </si>
  <si>
    <t>EL DORADO</t>
  </si>
  <si>
    <t>EMILIA HIGUERA</t>
  </si>
  <si>
    <t>GABRIELA RENTERIA</t>
  </si>
  <si>
    <t>SKATES STAR</t>
  </si>
  <si>
    <t>AMBAR REYES</t>
  </si>
  <si>
    <t>GENESIS</t>
  </si>
  <si>
    <t>SALCEDO GARCIA HELLEN VICTORIA</t>
  </si>
  <si>
    <t>SN JOSE DE LAS VEGAS</t>
  </si>
  <si>
    <t>VICTORIA RODRIGUEZ MESA</t>
  </si>
  <si>
    <t xml:space="preserve">MARIA JOSE PARRA </t>
  </si>
  <si>
    <t>ZARA MARIA FRANCO MEDINA</t>
  </si>
  <si>
    <t>MARÍA ANTONIA LEGUIZAMOM</t>
  </si>
  <si>
    <t>VIOLETA DOMINGUEZ</t>
  </si>
  <si>
    <t>IVANNA LUCIA CARVAJAL MORENO</t>
  </si>
  <si>
    <t>SKATE STARS</t>
  </si>
  <si>
    <t>LUCIA MARIN</t>
  </si>
  <si>
    <t>LUCÍANA LEITON VELOZA</t>
  </si>
  <si>
    <t>SARA SOFIA CORTES ESPITIA</t>
  </si>
  <si>
    <t>HARIAN SALOME YAYA ESTUPIÑAN</t>
  </si>
  <si>
    <t>ANTONIA GOMEZ GONZALEZ</t>
  </si>
  <si>
    <t>ART CO</t>
  </si>
  <si>
    <t>SARA POVEDA</t>
  </si>
  <si>
    <t>ROLLETTE</t>
  </si>
  <si>
    <t xml:space="preserve">GABRIELA CARVAJAL LAYTON </t>
  </si>
  <si>
    <t>VALENTINA SILVA CANO</t>
  </si>
  <si>
    <t xml:space="preserve">SALOME BELTRAN CUBILLOS </t>
  </si>
  <si>
    <t>SARA ISABELLA PUENTES</t>
  </si>
  <si>
    <t>JULIETHA AYALA BAUTISTA</t>
  </si>
  <si>
    <t xml:space="preserve">ANGELLY JULIANA CANTOR </t>
  </si>
  <si>
    <t>IDRD CHIA</t>
  </si>
  <si>
    <t>ANDREA YUNDA GUZMAN</t>
  </si>
  <si>
    <t>LOPEZ MORALES MAILY VALERIA</t>
  </si>
  <si>
    <t>LUCIANA GUERRA</t>
  </si>
  <si>
    <t>SOPO</t>
  </si>
  <si>
    <t>MARIA PAULA RIVEROS</t>
  </si>
  <si>
    <t>SOL Y LUNA</t>
  </si>
  <si>
    <t>NATALIA TRUJILLO MARIN</t>
  </si>
  <si>
    <t>ART EVOLUTION</t>
  </si>
  <si>
    <t xml:space="preserve">EIMY VALENTINA QUINTERO </t>
  </si>
  <si>
    <t>LAURY MARIANA LÓPEZ DÁVILA</t>
  </si>
  <si>
    <t>LUCIANA HOYOS GIRALDO</t>
  </si>
  <si>
    <t>MARIA ANTONIA URIBE CADVID</t>
  </si>
  <si>
    <t>HANNA ISABELLA BOLAÑOZ</t>
  </si>
  <si>
    <t xml:space="preserve"> MAYA NILA SILVA VEGA</t>
  </si>
  <si>
    <t>GABRIELA GALLEGO</t>
  </si>
  <si>
    <t>JUANA VALERIA SEGURA ROJAS</t>
  </si>
  <si>
    <t>MARIA CAMILA FONSECA VELASQUEZ</t>
  </si>
  <si>
    <t>SALOME MEJIA CASTAÑO</t>
  </si>
  <si>
    <t>SARAH GABRIELA ARISMENDI.</t>
  </si>
  <si>
    <t>VICTORIA LOPEZ ESPEJO</t>
  </si>
  <si>
    <t>SALOME HERNANDEZ RODRIGUEZ</t>
  </si>
  <si>
    <t>DULCE MARIA PAEZ GIRALDO</t>
  </si>
  <si>
    <t>ANA SOFIA VENEGAS CHAMUCERO</t>
  </si>
  <si>
    <t>MARIA ANOTNIA GIRALDO</t>
  </si>
  <si>
    <t xml:space="preserve">SALOME SUAREZ GARCIA </t>
  </si>
  <si>
    <t>GABRIELA SALCEDO GUERRA</t>
  </si>
  <si>
    <t>ANA LUCIA CORDERO MORILLO</t>
  </si>
  <si>
    <t xml:space="preserve">EIRENE SOFIA PRADA </t>
  </si>
  <si>
    <t>ISABELLA GERENA QUINTANA</t>
  </si>
  <si>
    <t>MARTINA LOZANO</t>
  </si>
  <si>
    <t>ANA ISABEL HERRERA</t>
  </si>
  <si>
    <t>MARIA JOSE TOVAR MONROY</t>
  </si>
  <si>
    <t>ROLLING SPACE</t>
  </si>
  <si>
    <t>NAHIA ROJAS VASQUEZ</t>
  </si>
  <si>
    <t>SARA VALENTINA GARCIA NEIRA</t>
  </si>
  <si>
    <t>VALENTINA LOPEZ ESPEJO</t>
  </si>
  <si>
    <t>MARIA JOSE GOMEZ ARIAS</t>
  </si>
  <si>
    <t>JUANA GABRIELA BERNAL LARA</t>
  </si>
  <si>
    <t>MICHELL ANDREA GORDILLO CHAVEZ</t>
  </si>
  <si>
    <t>GABRIELA FAGUA ORJUELA</t>
  </si>
  <si>
    <t xml:space="preserve">JULIANA OVALLE MOLANO </t>
  </si>
  <si>
    <t>TATIANA SOFIA RODRIGUEZ RODRIGUEZ</t>
  </si>
  <si>
    <t xml:space="preserve">SOFIA MORENO VELASCO </t>
  </si>
  <si>
    <t xml:space="preserve">VICTORIA SOFIA CASTRO CAICEDO </t>
  </si>
  <si>
    <t>DANNA ISABELA SOLER MORALES</t>
  </si>
  <si>
    <t>MARIA ANTONIA LOPEZ PAVA</t>
  </si>
  <si>
    <t>ARIANA OLAYA</t>
  </si>
  <si>
    <t xml:space="preserve">SERGIO DAVID SUAREZ GARCIA </t>
  </si>
  <si>
    <t>SILAVANA ACOSTA</t>
  </si>
  <si>
    <t xml:space="preserve">ISABEL SOFIA HIGUERA SÁNCHEZ </t>
  </si>
  <si>
    <t xml:space="preserve">ISABELLA GUERRERO </t>
  </si>
  <si>
    <t xml:space="preserve">KARLA SOFIA GARZON CUELLAR </t>
  </si>
  <si>
    <t>NIKOL SOFIA PENAGOS</t>
  </si>
  <si>
    <t>PAULA SOFIA CASTRO</t>
  </si>
  <si>
    <t>SARA LOPEZ</t>
  </si>
  <si>
    <t>ANNY VELANDIA CASTAÑEDA</t>
  </si>
  <si>
    <t xml:space="preserve">SALOME GONZALEZ </t>
  </si>
  <si>
    <t>VALERY MARTÍN</t>
  </si>
  <si>
    <t>ALEJANDRA PARRA VARGAS</t>
  </si>
  <si>
    <t>LUCIANA VELEZ MEDINA</t>
  </si>
  <si>
    <t>KAREN SOFÍA ARISMENDI</t>
  </si>
  <si>
    <t>MARIA FERNANDA GONZALEZ JARAMILLO</t>
  </si>
  <si>
    <t>LIBANO</t>
  </si>
  <si>
    <t>TOLIMA</t>
  </si>
  <si>
    <t xml:space="preserve">CATALINA GONZALEZ </t>
  </si>
  <si>
    <t>ANA MARIA OVALLE</t>
  </si>
  <si>
    <t>JUANA MARTINEZ SOLORZA</t>
  </si>
  <si>
    <t>PAULA ALEJANDRA ACEVEDO SABOGAL</t>
  </si>
  <si>
    <t>LIGA TOLIMENSE</t>
  </si>
  <si>
    <t xml:space="preserve">ANTONIA TORRES LOZANO </t>
  </si>
  <si>
    <t>SOFIA BERMUDEZ NUÑEZ</t>
  </si>
  <si>
    <t>ARANTZA DIAZ</t>
  </si>
  <si>
    <t xml:space="preserve">JULIANA GACHARNA GARCIA </t>
  </si>
  <si>
    <t>LUCIANA AGUILAR</t>
  </si>
  <si>
    <t>ANA MARIA RODRIGUEZ</t>
  </si>
  <si>
    <t>JUANA VALENTINA SOTO MOLANO</t>
  </si>
  <si>
    <t>GABRIELA AYALA</t>
  </si>
  <si>
    <t>GABRIELA BLANCO VELASQUEZ</t>
  </si>
  <si>
    <t>BARBARA CECILIA IBARRA HERRERA</t>
  </si>
  <si>
    <t xml:space="preserve">MARIA ANTONIA JARAMILLO </t>
  </si>
  <si>
    <t xml:space="preserve">VALERIA MEJIA CABALLERO </t>
  </si>
  <si>
    <t>MARIA ALEJANDRA ROMERO PERILLA</t>
  </si>
  <si>
    <t xml:space="preserve">ZHAIRA GABRIELA PINEDA SALAMANCA  </t>
  </si>
  <si>
    <t>AMALIA BELTRÁN</t>
  </si>
  <si>
    <t>VALERY CAICEDO</t>
  </si>
  <si>
    <t>MALEJA NAVARRETE</t>
  </si>
  <si>
    <t>MARIA JOSÉ LOPEZ</t>
  </si>
  <si>
    <t>VALERY TATIANA GUERRERO MOYANO</t>
  </si>
  <si>
    <t>MARIA JOSÉ OSTOS MARTÍNEZ</t>
  </si>
  <si>
    <t>GABRIELA DAZA OROZCO</t>
  </si>
  <si>
    <t>VERONICA JIMENEZ</t>
  </si>
  <si>
    <t>SARA SOFIA CARVAJAL MORENO</t>
  </si>
  <si>
    <t>MARÍA FERNANDA CUBILLOS RIVERA</t>
  </si>
  <si>
    <t xml:space="preserve">MARIA PAULA CARVAJAL MEDINA </t>
  </si>
  <si>
    <t>IRDET</t>
  </si>
  <si>
    <t xml:space="preserve">KEYRA SOTO DIAZ SOTO </t>
  </si>
  <si>
    <t>VÍCTORIA CASALLAS</t>
  </si>
  <si>
    <t xml:space="preserve">MARIA IZABELLA PEREZ HERNANDEZ </t>
  </si>
  <si>
    <t xml:space="preserve">MARIA JOSE DAZA </t>
  </si>
  <si>
    <t>MARIA JOSE CPEREZ</t>
  </si>
  <si>
    <t>SARA GARCIA</t>
  </si>
  <si>
    <t>SILVANA SUAREZ LADINO</t>
  </si>
  <si>
    <t>CAMILA CASTAÑO</t>
  </si>
  <si>
    <t>KAREN BERMUDEZ</t>
  </si>
  <si>
    <t>PAULA SOFIA JIMENEZ OJEDA</t>
  </si>
  <si>
    <t>GABRIELA MOTAVITA GOMEZ</t>
  </si>
  <si>
    <t xml:space="preserve">SHALOOM GABRIELA VEGA </t>
  </si>
  <si>
    <t>MARIA JOSE GUTIERREZ PEÑA</t>
  </si>
  <si>
    <t>SAMARA JIMENEZ</t>
  </si>
  <si>
    <t>VALENTINA CASTELLANOS</t>
  </si>
  <si>
    <t>DANA ESTEFANIA MUÑOZ ROMERO</t>
  </si>
  <si>
    <t xml:space="preserve">MARIANA LOMBO SANDOVAL </t>
  </si>
  <si>
    <t>VALERY MARIANA RODRÍGUEZ PÉREZ</t>
  </si>
  <si>
    <t>LIZETH ORTIZ</t>
  </si>
  <si>
    <t>SARA VALENTINA CARRION CANTOR</t>
  </si>
  <si>
    <t>HELLEN VANESSA SERRATO LOPEZ</t>
  </si>
  <si>
    <t xml:space="preserve">MARIA LUCIA GONZALEZ JARAMILLO </t>
  </si>
  <si>
    <t>ALISON CAMILA GONZALEZ GUERRERO</t>
  </si>
  <si>
    <t>XUA SKATE</t>
  </si>
  <si>
    <t>MANUELA CASALLAS</t>
  </si>
  <si>
    <t>SARA VALENTINA CALDERON ACOSTA</t>
  </si>
  <si>
    <t>LUNA DANIELA LAITON</t>
  </si>
  <si>
    <t xml:space="preserve">DAILA ISABELLA CONTRERAS </t>
  </si>
  <si>
    <t>PAULA MONROY</t>
  </si>
  <si>
    <t>DAYANNE VALERIA ACUÑA ESPINOSA</t>
  </si>
  <si>
    <t>GABRIELA STEPHANIA MEDINA FIESCO</t>
  </si>
  <si>
    <t>NEXT GENERATION</t>
  </si>
  <si>
    <t>HELEN SOFIA FONSECA AMAYA</t>
  </si>
  <si>
    <t>CUZAMBA</t>
  </si>
  <si>
    <t>ATLANTICO</t>
  </si>
  <si>
    <t>SAMANTHA DELGADO GAMBIM</t>
  </si>
  <si>
    <t>LUNA BARON</t>
  </si>
  <si>
    <t xml:space="preserve">KAREN ESTEFANIA GIRALDO </t>
  </si>
  <si>
    <t>LAURA SOPHYA CARVAJAL SIERRA</t>
  </si>
  <si>
    <t xml:space="preserve">SARAH ESCOBAR </t>
  </si>
  <si>
    <t>MARIA LOURDES PARRA GUTIÉRREZ</t>
  </si>
  <si>
    <t>JULIETA BELTRÁN</t>
  </si>
  <si>
    <t>SOFIA PULIDO</t>
  </si>
  <si>
    <t>CAMILA MONTIEL</t>
  </si>
  <si>
    <t>MARIA FERNANDA VALBUENA</t>
  </si>
  <si>
    <t>LAURA SOFIA ESPINEL ESPAÑOL</t>
  </si>
  <si>
    <t>SARA VALENTINA MONTES</t>
  </si>
  <si>
    <t>MARIA DE LOS ANGELES TRASMONTE</t>
  </si>
  <si>
    <t xml:space="preserve">MARIA ALEJANDRA GARCIA MONTENEGRO </t>
  </si>
  <si>
    <t xml:space="preserve">KAREN JULIANA PUENTES </t>
  </si>
  <si>
    <t>LAURA MURILLO</t>
  </si>
  <si>
    <t>LAURA LUCIA CORREA MUJICA</t>
  </si>
  <si>
    <t>MA. FERNANDA FERNANDEZ SALAMANCA</t>
  </si>
  <si>
    <t>SABRINA CARRILLO ROJAS</t>
  </si>
  <si>
    <t xml:space="preserve">LUCIANA ACEVEDO </t>
  </si>
  <si>
    <t>ISABELLA MARTINEZ GANTIVA</t>
  </si>
  <si>
    <t>LUARA ISABELLA RODRIGUEZ MALDONADO</t>
  </si>
  <si>
    <t>ALEJANDRA GOMEZ</t>
  </si>
  <si>
    <t>SOFIA RAMIREZ</t>
  </si>
  <si>
    <t xml:space="preserve">SHAADY MANUELA QUINTANA CAMPOS </t>
  </si>
  <si>
    <t>SOPHIE LUNA DURAN</t>
  </si>
  <si>
    <t>NICOLAS CARVAJAL FERREIRA</t>
  </si>
  <si>
    <t>PAULA CAMILA CHAPETON</t>
  </si>
  <si>
    <t>MARIA PAULA ROSALES CHARARY</t>
  </si>
  <si>
    <t>UBATE</t>
  </si>
  <si>
    <t>SOFIA ISABEL VERGARA MANCILLA</t>
  </si>
  <si>
    <t>DANIELA CRUZ</t>
  </si>
  <si>
    <t>MARIA PAULA GUTIERREZ CARREÑO</t>
  </si>
  <si>
    <t>MARIANA ECHEVERRIA POLO</t>
  </si>
  <si>
    <t>SARA SOFIA BERMUDEZ SIERRA</t>
  </si>
  <si>
    <t>CAROLINA BECERRA CARVAJAL</t>
  </si>
  <si>
    <t>SUSANA GARCIA VELEZ</t>
  </si>
  <si>
    <t>KAROLL MARIANA MURILLO LARROTA</t>
  </si>
  <si>
    <t>ALISON DAYANA SANCHEZ ROZO</t>
  </si>
  <si>
    <t>MARIANA HERRERA</t>
  </si>
  <si>
    <t>TANIA TORRES</t>
  </si>
  <si>
    <t>KAREN LUCIA ROMERO MOLINA</t>
  </si>
  <si>
    <t>MARIA DEL MAR VILLALOBOS REYES</t>
  </si>
  <si>
    <t>MARIA PAULA RODRIGUEZ MUÑOZ</t>
  </si>
  <si>
    <t xml:space="preserve">KAROL VIVIANA ESPINEL PALACIOS </t>
  </si>
  <si>
    <t>MARIANA LEANDRO DIAZ</t>
  </si>
  <si>
    <t>CAMILA LEON</t>
  </si>
  <si>
    <t>NICOL FERNANDA GARCIA MORENO</t>
  </si>
  <si>
    <t>VALENTINA MARTÍN DONOSO</t>
  </si>
  <si>
    <t>ANDREA ALEJANDRA BRICEÑO ROVIRA</t>
  </si>
  <si>
    <t>HANNA QUINTERO</t>
  </si>
  <si>
    <t>MARIA ALEJANDRA ROJAS DEVIA</t>
  </si>
  <si>
    <t>SARA MARIANA ROJAS ARIZA</t>
  </si>
  <si>
    <t>MARIA DE LOS ANGELES VILLALOBOS REYES</t>
  </si>
  <si>
    <t>HEIDY CUESTAS</t>
  </si>
  <si>
    <t>AMY ALONSO PALACIO</t>
  </si>
  <si>
    <t>VALENTINA FERNANDEZ SAANCA</t>
  </si>
  <si>
    <t xml:space="preserve">MARIA ALEJANDRA MELO HUERTAS </t>
  </si>
  <si>
    <t>HABILIDADES NOVATOS CADETES VARONES</t>
  </si>
  <si>
    <t xml:space="preserve">FREDY ALEXANDER ESCOBAR BUENO </t>
  </si>
  <si>
    <t>SERGIO ANDRES CAMPOS</t>
  </si>
  <si>
    <t>ANGIE CRUZ</t>
  </si>
  <si>
    <t>LUISA FERNANDA SUAREZ ZULUAGA</t>
  </si>
  <si>
    <t>VANESSA HERNANDEZ</t>
  </si>
  <si>
    <t>VALENTINA CORREA RESTREPO</t>
  </si>
  <si>
    <t xml:space="preserve">LAURA SOFIA LEON GONZALEZ </t>
  </si>
  <si>
    <t>DANIELA BUITRAGO ORTIZ</t>
  </si>
  <si>
    <t>MANUELA ORDOÑEZ SIZA</t>
  </si>
  <si>
    <t>ANYELA VALENTINA NONZOQUE CAMACHO</t>
  </si>
  <si>
    <t>MARIA XIMENA BOLIVAR DURAN</t>
  </si>
  <si>
    <t>ALEJANDRA LISSET CASTRO FORERO</t>
  </si>
  <si>
    <t>LINNETH VALERIA SALCEDO GUERRA</t>
  </si>
  <si>
    <t xml:space="preserve">LAURA MOSCOSO </t>
  </si>
  <si>
    <t xml:space="preserve">SARA GALVIS </t>
  </si>
  <si>
    <t>AMY ANITA CALDERON BARRAGAN</t>
  </si>
  <si>
    <t>ANA SOFÍA BELTRAN ALVAREZ</t>
  </si>
  <si>
    <t xml:space="preserve">CATALINA HIGUERA </t>
  </si>
  <si>
    <t>LINA TOVAR</t>
  </si>
  <si>
    <t>VALERY MARTINEZ RUIZ</t>
  </si>
  <si>
    <t>PAOLA ANDREA OTERO PEÑA</t>
  </si>
  <si>
    <t>DANIELA RODRIGUEZ SILVA</t>
  </si>
  <si>
    <t>MARIANA FLOREZ</t>
  </si>
  <si>
    <t>JUANA VALENTINA ARIZA JIMENEZ</t>
  </si>
  <si>
    <t xml:space="preserve">NATALY GUTIERREZ ROMERO </t>
  </si>
  <si>
    <t>HABILIDADES NOVATOS PROMOCIONAL VARONES</t>
  </si>
  <si>
    <t>DAVID FELIPE CORTÉS REYES</t>
  </si>
  <si>
    <t>GIOVANNY SANCHEZ</t>
  </si>
  <si>
    <t>JORGE IVAN RODRIGUEZ NICOLICHE</t>
  </si>
  <si>
    <t>PEREZ HERNANDEZ MARIA IZABELLA</t>
  </si>
  <si>
    <t>DIAZ SOTO KEYRA SOTO</t>
  </si>
  <si>
    <t>NEXT  GENERATION</t>
  </si>
  <si>
    <t>LIBRE NOVATOS CADETES VARONES</t>
  </si>
  <si>
    <t>LIBRE NOVATOS PROMOCIONAL VARONES</t>
  </si>
  <si>
    <t>JUANA VALENTINA TORRES PEDRAZA</t>
  </si>
  <si>
    <t>DANNA VALERIA ORTIZ</t>
  </si>
  <si>
    <t>MARIA FERNANDA FAJARDO BARRETO</t>
  </si>
  <si>
    <t>MICHEL GABRIELA PATIÑO</t>
  </si>
  <si>
    <t xml:space="preserve">SARA CASTRO </t>
  </si>
  <si>
    <t>SARA GABRIELLE RODRIGUEZ</t>
  </si>
  <si>
    <t>FIGURAS INICIACION TOTS VARONES</t>
  </si>
  <si>
    <t>LUNA LOPEZ LOPERA</t>
  </si>
  <si>
    <t>NATALIA GABRIELA GARCIA TORRES</t>
  </si>
  <si>
    <t>PAULA VARGAS</t>
  </si>
  <si>
    <t>LUCIANA CUERVO</t>
  </si>
  <si>
    <t xml:space="preserve">ISABEL SOFIA JIMENEZ </t>
  </si>
  <si>
    <t>STELLA VALENTINA CALDERÓN ESCOBAR</t>
  </si>
  <si>
    <t>MARIANA VENTO HOYOS</t>
  </si>
  <si>
    <t>ALICIA BETANCUR CATAÑEDA</t>
  </si>
  <si>
    <t>MARIA PAZ ARDILA</t>
  </si>
  <si>
    <t>MARIANA VARGAS</t>
  </si>
  <si>
    <t>JUANA MARIA SOTO</t>
  </si>
  <si>
    <t xml:space="preserve">DRAKO </t>
  </si>
  <si>
    <t>KATHERINE VALERIA GOMEZ RIGAUD</t>
  </si>
  <si>
    <t xml:space="preserve">ADRIAN ANDRES TABORDA PACHON </t>
  </si>
  <si>
    <t>MARIANA RODRIGUEZ</t>
  </si>
  <si>
    <t>JULIANA VALENTINA PENAGOS RIVEROS</t>
  </si>
  <si>
    <t>LUISA FERNANDA VEGA</t>
  </si>
  <si>
    <t>MARIA PAZ SOTO</t>
  </si>
  <si>
    <t>ANA SOFIA ROCERO OCHOA</t>
  </si>
  <si>
    <t xml:space="preserve">ISABELA GARCIA GONZALEZ </t>
  </si>
  <si>
    <t>VALERIA ABREO</t>
  </si>
  <si>
    <t>SARA CORREA REYES</t>
  </si>
  <si>
    <t>ANA MARIA ROJAS MORENO</t>
  </si>
  <si>
    <t>KATHERINE ORTIZ</t>
  </si>
  <si>
    <t xml:space="preserve">ISABELA LINERO MONTAÑEZ </t>
  </si>
  <si>
    <t>LAURA SOPHIA AGUILAR VARGAS</t>
  </si>
  <si>
    <t>JULIANA NIEVES CARDONA</t>
  </si>
  <si>
    <t>MANUELA RODRIGUEZ</t>
  </si>
  <si>
    <t>ISABELLA ALRCON</t>
  </si>
  <si>
    <t xml:space="preserve">DANNA ISABELLA DELGADO </t>
  </si>
  <si>
    <t>MARIANA HERNANDEZ QUINTANA</t>
  </si>
  <si>
    <t>MARIA JOSE GONZALEZ</t>
  </si>
  <si>
    <t>MARIANA SAIZ</t>
  </si>
  <si>
    <t xml:space="preserve">MARIA PAULA CASTRO BOGOTÁ </t>
  </si>
  <si>
    <t>CATALINA MARTINEZ</t>
  </si>
  <si>
    <t xml:space="preserve">DANIELA MONSALVE </t>
  </si>
  <si>
    <t>MARIANNE BALLESTEROS</t>
  </si>
  <si>
    <t>DAYANA SOFIA GUEVARA VALENCIA</t>
  </si>
  <si>
    <t xml:space="preserve">SHARON MAYLEEN DIAZ ORTEGON </t>
  </si>
  <si>
    <t>EMILY BELTRAN</t>
  </si>
  <si>
    <t xml:space="preserve">GABRIELA GARCIA MORA </t>
  </si>
  <si>
    <t xml:space="preserve">LUISA MARIA PIÑEROS </t>
  </si>
  <si>
    <t xml:space="preserve">ISABELLA BARRERA </t>
  </si>
  <si>
    <t>MARIANA CAMPO CALDERON</t>
  </si>
  <si>
    <t>STEFANNYE SALAMANCA</t>
  </si>
  <si>
    <t>DANNA FERNANDA CUBILLOS</t>
  </si>
  <si>
    <t>MARIANA LEON JIMENEZ</t>
  </si>
  <si>
    <t>MANUELA MEJIA ESPINOSA</t>
  </si>
  <si>
    <t xml:space="preserve">SAHRA AGUILAR ESCOBAR </t>
  </si>
  <si>
    <t xml:space="preserve">KAROL TATIANA GALEANO BERNAL </t>
  </si>
  <si>
    <t xml:space="preserve">MARIA JOSE VEGA HERNANDEZ </t>
  </si>
  <si>
    <t>CAMILA ISABEL GONZALEZ</t>
  </si>
  <si>
    <t>JUANITA MARTINEZ</t>
  </si>
  <si>
    <t>ALEJANDRA NEVA</t>
  </si>
  <si>
    <t xml:space="preserve">LUISA CORDOBA </t>
  </si>
  <si>
    <t xml:space="preserve">MARIA VALENTINA ROA GARCIA </t>
  </si>
  <si>
    <t xml:space="preserve">ANA SOFIA VILLALOBOS </t>
  </si>
  <si>
    <t>ISABEL SOFIA NEISA BENAVIDES</t>
  </si>
  <si>
    <t xml:space="preserve">VALENTINA PATIÑO </t>
  </si>
  <si>
    <t>LUISA CASAS</t>
  </si>
  <si>
    <t xml:space="preserve">SOFIA CAICEDO </t>
  </si>
  <si>
    <t>JULIANA SANCHEZ MOSQUERA</t>
  </si>
  <si>
    <t>GERALDINE NICOLE PAREDES CHAVES</t>
  </si>
  <si>
    <t>DIANA VELOZA</t>
  </si>
  <si>
    <t xml:space="preserve">VANESSA BOYACA </t>
  </si>
  <si>
    <t>DANIELA ULLOA HERNÁDEZ</t>
  </si>
  <si>
    <t>LAURA SOFIA TOVAR CACERES</t>
  </si>
  <si>
    <t xml:space="preserve">SARA ROCIO SALAZAR RAMIREZ </t>
  </si>
  <si>
    <t>LIBRE INICIACIÓN TOTS VARONES</t>
  </si>
  <si>
    <t>LIBRE INICIACION TOTS VARONES</t>
  </si>
  <si>
    <t>ADRIAN ANDRES TABORDA PACHON</t>
  </si>
  <si>
    <t xml:space="preserve"> HANNIE VALERIAPLAZAS NIÑO</t>
  </si>
  <si>
    <t>HANNIE VALERIAPLAZAS NIÑO</t>
  </si>
  <si>
    <t>HELLEN VICTORIA SALCEDO GARCIA</t>
  </si>
  <si>
    <t>MARIA ANTONIA GIRALDO</t>
  </si>
  <si>
    <t>SOFIA CAICEDO</t>
  </si>
  <si>
    <t>ISRAEL CASTIBLANCO</t>
  </si>
  <si>
    <t>ALEXANDRA NIETO</t>
  </si>
  <si>
    <t>LILIANA CARDENAS</t>
  </si>
  <si>
    <t>LAURA HERNANDEZ</t>
  </si>
  <si>
    <t>SARA JULIANA GUEVARA</t>
  </si>
  <si>
    <t>CARLOS SARMIENTO</t>
  </si>
  <si>
    <t>LIA NIETO</t>
  </si>
  <si>
    <t>BLEHYDIS ACOSTA</t>
  </si>
  <si>
    <t>ANA MARIA LOPEZ</t>
  </si>
  <si>
    <t>VALERIA GOMEZ</t>
  </si>
  <si>
    <t xml:space="preserve">ALEXANDRA NIETO </t>
  </si>
  <si>
    <t>MARIA JOSE VEGA</t>
  </si>
  <si>
    <t>NATALY GUTIERREZ</t>
  </si>
  <si>
    <t>CAROL GALEON</t>
  </si>
  <si>
    <t>IMRD CHIA</t>
  </si>
  <si>
    <t>ALXANDRA NIETO</t>
  </si>
  <si>
    <t>CARLOS ARMIENTO</t>
  </si>
  <si>
    <t xml:space="preserve">SHADI MANUELA QUINTANA </t>
  </si>
  <si>
    <t>IMDR CHIA</t>
  </si>
  <si>
    <t xml:space="preserve">BLEHYDIS ACOSTA </t>
  </si>
  <si>
    <t>BLEHYDIS ACOSTYA</t>
  </si>
  <si>
    <t>VICTORIA RUEDA</t>
  </si>
  <si>
    <t>SOFI  DURAN</t>
  </si>
  <si>
    <t>KAROL GALEANO</t>
  </si>
  <si>
    <t>IMED CHIA</t>
  </si>
  <si>
    <t>SOFIA DURAN</t>
  </si>
  <si>
    <t>MARIA VICTORIA RUEDA MELO</t>
  </si>
  <si>
    <t>SHADDI MANUELA 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</si>
</sst>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FFFF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>
      <alignment vertical="center"/>
    </xf>
  </cellStyleXfs>
  <cellXfs count="1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5" fillId="0" borderId="0" xfId="1" applyAlignment="1" applyProtection="1"/>
    <xf numFmtId="2" fontId="0" fillId="0" borderId="1" xfId="0" applyNumberFormat="1" applyBorder="1"/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0" fillId="0" borderId="1" xfId="0" applyNumberFormat="1" applyBorder="1"/>
    <xf numFmtId="164" fontId="1" fillId="0" borderId="0" xfId="0" applyNumberFormat="1" applyFont="1" applyAlignment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4" fillId="0" borderId="7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0" fillId="0" borderId="10" xfId="0" applyBorder="1"/>
    <xf numFmtId="0" fontId="0" fillId="0" borderId="1" xfId="2" applyFont="1" applyBorder="1" applyAlignment="1">
      <alignment horizontal="left"/>
    </xf>
    <xf numFmtId="0" fontId="0" fillId="0" borderId="10" xfId="2" applyFont="1" applyBorder="1" applyAlignment="1">
      <alignment horizontal="left"/>
    </xf>
    <xf numFmtId="0" fontId="0" fillId="0" borderId="10" xfId="2" applyFont="1" applyBorder="1"/>
    <xf numFmtId="0" fontId="0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1" applyBorder="1" applyAlignment="1" applyProtection="1"/>
    <xf numFmtId="0" fontId="5" fillId="0" borderId="1" xfId="1" applyBorder="1" applyAlignment="1" applyProtection="1"/>
    <xf numFmtId="0" fontId="0" fillId="0" borderId="7" xfId="0" applyBorder="1"/>
    <xf numFmtId="0" fontId="0" fillId="0" borderId="9" xfId="0" applyBorder="1"/>
    <xf numFmtId="164" fontId="1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/>
    <xf numFmtId="0" fontId="3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13" xfId="0" applyBorder="1"/>
    <xf numFmtId="0" fontId="0" fillId="0" borderId="12" xfId="0" applyBorder="1"/>
    <xf numFmtId="0" fontId="0" fillId="0" borderId="1" xfId="0" applyFont="1" applyBorder="1"/>
    <xf numFmtId="0" fontId="8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1" fillId="0" borderId="0" xfId="0" applyFont="1"/>
    <xf numFmtId="2" fontId="11" fillId="0" borderId="1" xfId="0" applyNumberFormat="1" applyFont="1" applyBorder="1"/>
    <xf numFmtId="164" fontId="11" fillId="0" borderId="1" xfId="0" applyNumberFormat="1" applyFont="1" applyBorder="1"/>
    <xf numFmtId="0" fontId="0" fillId="0" borderId="10" xfId="0" applyBorder="1" applyAlignment="1">
      <alignment horizontal="center" vertical="center"/>
    </xf>
    <xf numFmtId="0" fontId="14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4" borderId="0" xfId="0" applyFill="1"/>
    <xf numFmtId="0" fontId="3" fillId="4" borderId="13" xfId="0" applyFont="1" applyFill="1" applyBorder="1" applyAlignment="1">
      <alignment vertical="center"/>
    </xf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2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2" applyFont="1" applyBorder="1"/>
    <xf numFmtId="0" fontId="0" fillId="0" borderId="1" xfId="0" applyFill="1" applyBorder="1"/>
    <xf numFmtId="0" fontId="0" fillId="0" borderId="1" xfId="0" applyFont="1" applyFill="1" applyBorder="1"/>
    <xf numFmtId="164" fontId="0" fillId="0" borderId="14" xfId="0" applyNumberFormat="1" applyFill="1" applyBorder="1"/>
    <xf numFmtId="0" fontId="0" fillId="0" borderId="14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0" xfId="0" applyBorder="1"/>
    <xf numFmtId="0" fontId="0" fillId="0" borderId="0" xfId="0" applyFill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781049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61973C-3510-3526-7D12-B077F9AA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7650"/>
          <a:ext cx="1714499" cy="704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86953E-95C4-469F-A5D3-CB752EF4B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B2EDB-43DB-41A1-95B5-55BC6DF2E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FFDD2A-4746-43CA-B1DC-653C566D2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2074334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C54304-F21D-4EF1-A5A4-DA33CEFD5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2508251" cy="730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6E0C0-5B11-4CF6-B090-DF44C810E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2072822</xdr:colOff>
      <xdr:row>3</xdr:row>
      <xdr:rowOff>240393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2A2C1A-C95F-4A56-937D-886C1F0F9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4929"/>
          <a:ext cx="2508251" cy="730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AE974A-A3B0-456B-A3F6-8714BD21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BE38E-6474-4EF4-A88E-1476F2364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962F8-BE08-4123-BB38-CD8237BD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2074334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567158-89CD-4052-83D2-E34F9A8A9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2508251" cy="73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28575</xdr:rowOff>
    </xdr:from>
    <xdr:to>
      <xdr:col>3</xdr:col>
      <xdr:colOff>9524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565622-B313-47E3-B432-1148CD72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48" y="266700"/>
          <a:ext cx="2495551" cy="7239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E9674C-7FAB-4022-9648-5FD2A2AA4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0618D7-3468-4DEE-BAFB-C98DDF42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2786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1950358</xdr:colOff>
      <xdr:row>3</xdr:row>
      <xdr:rowOff>240393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6E053-D0A2-45EE-9689-6F701253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4929"/>
          <a:ext cx="2508251" cy="730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1950358</xdr:colOff>
      <xdr:row>3</xdr:row>
      <xdr:rowOff>240393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40689-C0E6-4D50-9229-6D46F9DE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12333" cy="72616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4</xdr:row>
      <xdr:rowOff>1058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1DB9F2-9C3F-4323-A3AD-F31E167F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3BDDC6-EB06-401D-BD1D-C0D323D87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353220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60204B-3179-4950-9DD5-624366C06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2786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6121A-289A-4FBD-A4D6-FB0C043F0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DEFB54-DBAD-48BB-8734-7188F437A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330A6-F929-442F-A0DC-0137766D8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3</xdr:col>
      <xdr:colOff>52917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3487FD-C0BC-47EA-BB98-61C9F6A7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243417"/>
          <a:ext cx="2508251" cy="7302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082A1-CE10-4BED-BD04-F07FBB2C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0847D-F850-4356-9F35-51DA236AA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57CB10-FC9A-4057-963D-4FA6535C1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9C986C-8AD9-4D23-B97B-4D1302DF3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5ADBF1-5121-4C26-AB15-7BD4F81B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914ECE-E8CD-4151-8D8E-354FB285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2786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9C8BDC-DBAF-45C8-9730-179E347B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8D7F3E-EE8D-4466-B29C-FC3D3F56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C82231-687D-4AEA-8D56-14DE1ECB6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3E65FA-E158-4BC1-80B6-6EA7F0194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5CF18A-14D0-4F7A-8C2E-C3555D6F0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3C590-3A6B-4F5A-B07D-82DF75ED1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47DAE0-F5F3-4D8C-8B78-B6EC45629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B7FDB-C92C-42C3-B6E9-A2501FF06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907F1-40E2-4E56-B083-3F2AAE442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11906</xdr:rowOff>
    </xdr:from>
    <xdr:to>
      <xdr:col>3</xdr:col>
      <xdr:colOff>178594</xdr:colOff>
      <xdr:row>4</xdr:row>
      <xdr:rowOff>3968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6E1162-CE6E-4BF0-A9A4-529908B59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8" y="250031"/>
          <a:ext cx="1905000" cy="73025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4</xdr:col>
      <xdr:colOff>133350</xdr:colOff>
      <xdr:row>4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C47030-6181-4B3B-B9D8-6A2C24CE5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247650"/>
          <a:ext cx="2657475" cy="730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9525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6B0B46-8AFB-46D4-9E34-7677594A6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686050" cy="730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3917F3-3017-4397-BEFE-E4A03DF23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600325" cy="730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321C5-E5DE-4498-93C7-E556AAC6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A013F1-5591-43C4-92C0-FD3404607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9709CE-7819-4A09-8AE9-4E2520B2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50"/>
  <sheetViews>
    <sheetView workbookViewId="0">
      <selection activeCell="C50" sqref="C50"/>
    </sheetView>
  </sheetViews>
  <sheetFormatPr baseColWidth="10" defaultColWidth="11.42578125" defaultRowHeight="15" x14ac:dyDescent="0.25"/>
  <cols>
    <col min="2" max="2" width="14" bestFit="1" customWidth="1"/>
    <col min="3" max="3" width="65.28515625" customWidth="1"/>
    <col min="4" max="5" width="5.7109375" customWidth="1"/>
    <col min="6" max="8" width="20.7109375" style="19" customWidth="1"/>
  </cols>
  <sheetData>
    <row r="1" spans="2:8" ht="19.5" x14ac:dyDescent="0.3">
      <c r="B1" s="74" t="s">
        <v>178</v>
      </c>
      <c r="C1" s="6"/>
      <c r="D1" s="6"/>
      <c r="E1" s="6"/>
    </row>
    <row r="2" spans="2:8" ht="18.75" x14ac:dyDescent="0.3">
      <c r="B2" s="101" t="s">
        <v>179</v>
      </c>
      <c r="C2" s="101"/>
      <c r="D2" s="6"/>
      <c r="E2" s="6"/>
    </row>
    <row r="3" spans="2:8" ht="18.75" x14ac:dyDescent="0.3">
      <c r="B3" s="101" t="s">
        <v>113</v>
      </c>
      <c r="C3" s="101"/>
      <c r="D3" s="6"/>
      <c r="E3" s="6"/>
      <c r="F3" s="19" t="s">
        <v>34</v>
      </c>
    </row>
    <row r="4" spans="2:8" x14ac:dyDescent="0.25">
      <c r="F4" s="22"/>
      <c r="G4" s="22"/>
      <c r="H4" s="22"/>
    </row>
    <row r="5" spans="2:8" ht="15.75" thickBot="1" x14ac:dyDescent="0.3">
      <c r="F5" s="19" t="s">
        <v>7</v>
      </c>
      <c r="G5" s="19" t="s">
        <v>8</v>
      </c>
      <c r="H5" s="19" t="s">
        <v>19</v>
      </c>
    </row>
    <row r="6" spans="2:8" ht="15.75" thickBot="1" x14ac:dyDescent="0.3">
      <c r="B6" s="37" t="s">
        <v>20</v>
      </c>
      <c r="C6" s="38" t="s">
        <v>6</v>
      </c>
    </row>
    <row r="7" spans="2:8" x14ac:dyDescent="0.25">
      <c r="B7" s="36">
        <v>1</v>
      </c>
      <c r="C7" s="41" t="s">
        <v>39</v>
      </c>
    </row>
    <row r="8" spans="2:8" x14ac:dyDescent="0.25">
      <c r="B8" s="18">
        <v>2</v>
      </c>
      <c r="C8" s="42" t="s">
        <v>51</v>
      </c>
    </row>
    <row r="9" spans="2:8" x14ac:dyDescent="0.25">
      <c r="B9" s="18">
        <v>4</v>
      </c>
      <c r="C9" s="42" t="s">
        <v>52</v>
      </c>
    </row>
    <row r="10" spans="2:8" x14ac:dyDescent="0.25">
      <c r="B10" s="18">
        <v>5</v>
      </c>
      <c r="C10" s="42" t="s">
        <v>53</v>
      </c>
    </row>
    <row r="11" spans="2:8" x14ac:dyDescent="0.25">
      <c r="B11" s="18">
        <v>6</v>
      </c>
      <c r="C11" s="42" t="s">
        <v>54</v>
      </c>
    </row>
    <row r="12" spans="2:8" x14ac:dyDescent="0.25">
      <c r="B12" s="18">
        <v>7</v>
      </c>
      <c r="C12" s="42" t="s">
        <v>55</v>
      </c>
    </row>
    <row r="13" spans="2:8" x14ac:dyDescent="0.25">
      <c r="B13" s="18">
        <v>8</v>
      </c>
      <c r="C13" s="42" t="s">
        <v>56</v>
      </c>
    </row>
    <row r="14" spans="2:8" x14ac:dyDescent="0.25">
      <c r="B14" s="18">
        <v>9</v>
      </c>
      <c r="C14" s="42" t="s">
        <v>57</v>
      </c>
    </row>
    <row r="15" spans="2:8" x14ac:dyDescent="0.25">
      <c r="B15" s="18">
        <v>10</v>
      </c>
      <c r="C15" s="42" t="s">
        <v>413</v>
      </c>
    </row>
    <row r="16" spans="2:8" x14ac:dyDescent="0.25">
      <c r="B16" s="18">
        <v>11</v>
      </c>
      <c r="C16" s="42" t="s">
        <v>58</v>
      </c>
    </row>
    <row r="17" spans="2:3" x14ac:dyDescent="0.25">
      <c r="B17" s="18">
        <v>12</v>
      </c>
      <c r="C17" s="42" t="s">
        <v>439</v>
      </c>
    </row>
    <row r="18" spans="2:3" x14ac:dyDescent="0.25">
      <c r="B18" s="18">
        <v>13</v>
      </c>
      <c r="C18" s="42" t="s">
        <v>59</v>
      </c>
    </row>
    <row r="19" spans="2:3" x14ac:dyDescent="0.25">
      <c r="B19" s="18">
        <v>14</v>
      </c>
      <c r="C19" s="42" t="s">
        <v>60</v>
      </c>
    </row>
    <row r="20" spans="2:3" x14ac:dyDescent="0.25">
      <c r="B20" s="18">
        <v>15</v>
      </c>
      <c r="C20" s="42" t="s">
        <v>61</v>
      </c>
    </row>
    <row r="21" spans="2:3" x14ac:dyDescent="0.25">
      <c r="B21" s="18">
        <v>16</v>
      </c>
      <c r="C21" s="42" t="s">
        <v>62</v>
      </c>
    </row>
    <row r="22" spans="2:3" x14ac:dyDescent="0.25">
      <c r="B22" s="18">
        <v>17</v>
      </c>
      <c r="C22" s="42" t="s">
        <v>63</v>
      </c>
    </row>
    <row r="23" spans="2:3" x14ac:dyDescent="0.25">
      <c r="B23" s="18">
        <v>18</v>
      </c>
      <c r="C23" s="42" t="s">
        <v>64</v>
      </c>
    </row>
    <row r="24" spans="2:3" x14ac:dyDescent="0.25">
      <c r="B24" s="18">
        <v>19</v>
      </c>
      <c r="C24" s="42" t="s">
        <v>65</v>
      </c>
    </row>
    <row r="25" spans="2:3" x14ac:dyDescent="0.25">
      <c r="B25" s="18">
        <v>20</v>
      </c>
      <c r="C25" s="42" t="s">
        <v>66</v>
      </c>
    </row>
    <row r="26" spans="2:3" x14ac:dyDescent="0.25">
      <c r="B26" s="18">
        <v>21</v>
      </c>
      <c r="C26" s="42" t="s">
        <v>446</v>
      </c>
    </row>
    <row r="27" spans="2:3" x14ac:dyDescent="0.25">
      <c r="B27" s="18">
        <v>22</v>
      </c>
      <c r="C27" s="42" t="s">
        <v>67</v>
      </c>
    </row>
    <row r="28" spans="2:3" x14ac:dyDescent="0.25">
      <c r="B28" s="18">
        <v>23</v>
      </c>
      <c r="C28" s="42" t="s">
        <v>447</v>
      </c>
    </row>
    <row r="29" spans="2:3" x14ac:dyDescent="0.25">
      <c r="B29" s="18">
        <v>24</v>
      </c>
      <c r="C29" s="42" t="s">
        <v>68</v>
      </c>
    </row>
    <row r="30" spans="2:3" x14ac:dyDescent="0.25">
      <c r="B30" s="18">
        <v>25</v>
      </c>
      <c r="C30" s="42" t="s">
        <v>69</v>
      </c>
    </row>
    <row r="31" spans="2:3" x14ac:dyDescent="0.25">
      <c r="B31" s="18">
        <v>26</v>
      </c>
      <c r="C31" s="42" t="s">
        <v>454</v>
      </c>
    </row>
    <row r="32" spans="2:3" x14ac:dyDescent="0.25">
      <c r="B32" s="18">
        <v>26</v>
      </c>
      <c r="C32" s="42" t="s">
        <v>70</v>
      </c>
    </row>
    <row r="33" spans="2:3" x14ac:dyDescent="0.25">
      <c r="B33" s="18">
        <v>27</v>
      </c>
      <c r="C33" s="42" t="s">
        <v>71</v>
      </c>
    </row>
    <row r="34" spans="2:3" x14ac:dyDescent="0.25">
      <c r="B34" s="18">
        <v>28</v>
      </c>
      <c r="C34" s="42" t="s">
        <v>12</v>
      </c>
    </row>
    <row r="35" spans="2:3" x14ac:dyDescent="0.25">
      <c r="B35" s="18">
        <v>29</v>
      </c>
      <c r="C35" s="42" t="s">
        <v>72</v>
      </c>
    </row>
    <row r="36" spans="2:3" x14ac:dyDescent="0.25">
      <c r="B36" s="18">
        <v>30</v>
      </c>
      <c r="C36" s="42" t="s">
        <v>73</v>
      </c>
    </row>
    <row r="37" spans="2:3" x14ac:dyDescent="0.25">
      <c r="B37" s="18">
        <v>31</v>
      </c>
      <c r="C37" s="42" t="s">
        <v>74</v>
      </c>
    </row>
    <row r="38" spans="2:3" x14ac:dyDescent="0.25">
      <c r="B38" s="18">
        <v>32</v>
      </c>
      <c r="C38" s="42" t="s">
        <v>75</v>
      </c>
    </row>
    <row r="39" spans="2:3" x14ac:dyDescent="0.25">
      <c r="B39" s="18">
        <v>33</v>
      </c>
      <c r="C39" s="42" t="s">
        <v>76</v>
      </c>
    </row>
    <row r="40" spans="2:3" x14ac:dyDescent="0.25">
      <c r="B40" s="18">
        <v>34</v>
      </c>
      <c r="C40" s="42" t="s">
        <v>523</v>
      </c>
    </row>
    <row r="41" spans="2:3" x14ac:dyDescent="0.25">
      <c r="B41" s="18">
        <v>34</v>
      </c>
      <c r="C41" s="42" t="s">
        <v>77</v>
      </c>
    </row>
    <row r="42" spans="2:3" x14ac:dyDescent="0.25">
      <c r="B42" s="18">
        <v>35</v>
      </c>
      <c r="C42" s="42" t="s">
        <v>78</v>
      </c>
    </row>
    <row r="43" spans="2:3" x14ac:dyDescent="0.25">
      <c r="B43" s="18">
        <v>36</v>
      </c>
      <c r="C43" s="42" t="s">
        <v>13</v>
      </c>
    </row>
    <row r="44" spans="2:3" x14ac:dyDescent="0.25">
      <c r="B44" s="18">
        <v>37</v>
      </c>
      <c r="C44" s="42" t="s">
        <v>79</v>
      </c>
    </row>
    <row r="45" spans="2:3" x14ac:dyDescent="0.25">
      <c r="B45" s="18">
        <v>38</v>
      </c>
      <c r="C45" s="42" t="s">
        <v>80</v>
      </c>
    </row>
    <row r="46" spans="2:3" x14ac:dyDescent="0.25">
      <c r="B46" s="18">
        <v>39</v>
      </c>
      <c r="C46" s="42" t="s">
        <v>101</v>
      </c>
    </row>
    <row r="47" spans="2:3" x14ac:dyDescent="0.25">
      <c r="B47" s="18">
        <v>41</v>
      </c>
      <c r="C47" s="42" t="s">
        <v>81</v>
      </c>
    </row>
    <row r="48" spans="2:3" x14ac:dyDescent="0.25">
      <c r="B48" s="18">
        <v>42</v>
      </c>
      <c r="C48" s="42" t="s">
        <v>30</v>
      </c>
    </row>
    <row r="49" spans="2:3" x14ac:dyDescent="0.25">
      <c r="B49" s="18">
        <v>43</v>
      </c>
      <c r="C49" s="42" t="s">
        <v>82</v>
      </c>
    </row>
    <row r="50" spans="2:3" x14ac:dyDescent="0.25">
      <c r="B50" s="18">
        <v>44</v>
      </c>
      <c r="C50" s="42" t="s">
        <v>83</v>
      </c>
    </row>
  </sheetData>
  <sortState ref="B7:C68">
    <sortCondition ref="B7:B68"/>
  </sortState>
  <mergeCells count="2">
    <mergeCell ref="B2:C2"/>
    <mergeCell ref="B3:C3"/>
  </mergeCells>
  <hyperlinks>
    <hyperlink ref="C7" location="'H. NOVATOS 5 DAMAS'!A1" display="HABILIDADES NOVATOS 5 DAMAS"/>
    <hyperlink ref="C8" location="'H. NOVATOS PRE TOTS DAMAS'!A1" display="HABILIDADES NOVATOS PRE TOTS DAMAS"/>
    <hyperlink ref="C9" location="'H. NOVATOS TOTS DAMAS'!A1" display="HABILIDADES NOVATOS TOTS DAMAS"/>
    <hyperlink ref="C10" location="'H. NOVATOS TOTS VARONES'!A1" display="HABILIDADES NOVATOS TOTS VARONES"/>
    <hyperlink ref="C11" location="'H. NOVATOS MINI DAMAS'!A1" display="HABILIDADES NOVATOS MINI DAMAS"/>
    <hyperlink ref="C12" location="'H. NOVATOS INFANTIL DAMAS'!A1" display="HABILIDADES NOVATOS INFANTIL DAMAS"/>
    <hyperlink ref="C13" location="'H. NOVATOS INFANTIL VARONES'!A1" display="HABILIDADES NOVATOS INFANTIL VARONES"/>
    <hyperlink ref="C14" location="'H. NOVATOS CADETES DAMAS'!A1" display="HABILIDADES NOVATOS CADETES DAMAS"/>
    <hyperlink ref="C16" location="'H. NOVATOS PROMOCIONAL DAMAS'!A1" display="HABILIDADES NOVATOS PROMOCIONAL DAMAS"/>
    <hyperlink ref="C18" location="'L. NOVATOS 5 DAMAS'!A1" display="LIBRE NOVATOS 5 DAMAS"/>
    <hyperlink ref="C19" location="'L. NOVATOS PRE TOTS DAMAS'!A1" display="LIBRE NOVATOS PRE TOTS DAMAS "/>
    <hyperlink ref="C20" location="'L. NOVATOS TOTS DAMAS'!A1" display="LIBRE NOVATOS TOTS DAMAS"/>
    <hyperlink ref="C21" location="'L. NOVATOS TOTS VARONES'!A1" display="LIBRE NOVATOS TOTS VARONES"/>
    <hyperlink ref="C22" location="'L. NOVATOS MINIS DAMAS'!A1" display="LIBRE NOVATOS MINI DAMAS"/>
    <hyperlink ref="C23" location="'L. NOVATOS INFANTIL DAMAS'!A1" display="LIBRE NOVATOS INFANTIL DAMAS"/>
    <hyperlink ref="C24" location="'L. NOVATOS INFANTIL VARONES'!A1" display="LIBRE NOVATOS INFANTIL VARONES"/>
    <hyperlink ref="C25" location="'L. NOVATOS CADETES DAMAS'!A1" display="LIBRE NOVATOS CADETES DAMAS"/>
    <hyperlink ref="C27" location="'L. NOVATOS PROMOCIONAL DAMAS'!A1" display="LIBRE NOVATOS PROMOCIONAL DAMAS"/>
    <hyperlink ref="C29" location="'F. INICIACION PRE TOTS DAMAS'!A1" display="FIGURAS INICIACION PRE TOTS DAMAS"/>
    <hyperlink ref="C30" location="'F. INICIACION TOTS DAMAS'!A1" display="FIGURAS INICIACION TOTS DAMAS"/>
    <hyperlink ref="C32" location="'F. INICIACION MINIS DAMAS'!A1" display="FIGURAS INICIACION MINIS DAMAS"/>
    <hyperlink ref="C33" location="'F. INICIACION MINIS VARON'!A1" display="FIGURAS INICIACION MINIS VARONES"/>
    <hyperlink ref="C34" location="'F. INICIACION INFANTIL DAMAS'!A1" display="FIGURAS INICIACION INFANTIL DAMAS"/>
    <hyperlink ref="C35" location="'F. INICIACION CADETES DAMAS'!A1" display="FIGURAS INICIACION CADETES  DAMAS"/>
    <hyperlink ref="C36" location="'F. INICIACION PROMOCIONAL DAMAS'!A1" display="FIGURAS INICIACION PROMOCIONAL DAMAS"/>
    <hyperlink ref="C37" location="'F. INICIACION PROMOCION VARONES'!A1" display="FIGURAS INICIACION  PROMOCIONAL VARONES"/>
    <hyperlink ref="C38" location="'L. INCIACION PRE TOTS DAMAS'!A1" display="LIBRE INICIACION PRE TOTS DAMAS"/>
    <hyperlink ref="C39" location="'L. INICIACION TOTS DAMAS'!A1" display="LIBRE INICIACIÓN TOTS DAMAS"/>
    <hyperlink ref="C45" location="'L. INICIACION PROMOCIONAL DAMAS'!A1" display="LIBRE INICIACION PROMOCIONAL DAMAS"/>
    <hyperlink ref="C46" location="'L. INICIACION PROMOCION VARONES'!A1" display="LIBRE INICIACION PROMOCIONAL DAMAS"/>
    <hyperlink ref="C47" location="'DA. INICIACION MINIS DAMAS'!A1" display="DANZA INICIACION MINIS DAMAS"/>
    <hyperlink ref="C48" location="'DA. INICIACION INFANTIL DAMAS'!A1" display="DANZA INICIACION INFANTIL DAMAS"/>
    <hyperlink ref="C49" location="'DA. INICIACION CADETES DAMAS'!A1" display="DANZA INICIACION CADETE DAMAS"/>
    <hyperlink ref="C50" location="'DA. INICIACION PROMOCIONAL DAMA'!A1" display="DANZA INICIACION PROMOCIONAL DAMAS"/>
    <hyperlink ref="C15" location="'H. NOVATOS CADETES VARONES'!A1" display="HABILIDADES NOVATOS CADETES VARONES"/>
    <hyperlink ref="C17" location="'H. NOVATOS PROMOCIONAL VARONES'!A1" display="HABILIDADES NOVATOS PROMOCIONAL VARONES"/>
    <hyperlink ref="C26" location="'L. NOVATOS CADETES VARONES'!A1" display="LIBRE NOVATOS CADETES VARONES"/>
    <hyperlink ref="C28" location="'L. NOVATOS PROMOCIONAL VARONES'!A1" display="LIBRE NOVATOS PROMOCIONAL VARONES"/>
    <hyperlink ref="C31" location="'F. INICIACION TOTS VARONES'!A1" display="FIGURAS INICIACION TOTS VARONES"/>
    <hyperlink ref="C44" location="'L. INICIACION CADETES DAMAS'!A1" display="LIBRE INICIACION CADETES DAMAS"/>
    <hyperlink ref="C43" location="'L. INICIACION INFANTIL DAMAS'!A1" display="LIBRE INICIACION INFANTIL DAMAS"/>
    <hyperlink ref="C42" location="'L. INICIACION MINIS VARONES'!A1" display="LIBRE INICIACION MINIS VARONES"/>
    <hyperlink ref="C41" location="'L. INICIACION MINIS DAMAS'!A1" display="LIBRE INICIACION MINIS DAMAS"/>
    <hyperlink ref="C40" location="'L. INICIACION TOTS VARONES'!A1" display="LIBRE INICIACIÓN TOTS VARON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6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6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6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6" ht="19.5" thickBot="1" x14ac:dyDescent="0.35">
      <c r="B4" s="76"/>
      <c r="C4" s="76"/>
      <c r="D4" s="76"/>
      <c r="E4" s="76"/>
      <c r="F4" s="76"/>
      <c r="G4" s="6"/>
    </row>
    <row r="5" spans="1:16" ht="19.5" thickBot="1" x14ac:dyDescent="0.35">
      <c r="B5" s="76"/>
      <c r="C5" s="76"/>
      <c r="D5" s="76"/>
      <c r="E5" s="76"/>
      <c r="F5" s="76"/>
      <c r="G5" s="6"/>
      <c r="H5" s="103" t="s">
        <v>107</v>
      </c>
      <c r="I5" s="106"/>
      <c r="J5" s="103" t="s">
        <v>107</v>
      </c>
      <c r="K5" s="106"/>
      <c r="L5" s="75" t="s">
        <v>108</v>
      </c>
      <c r="M5" s="47" t="s">
        <v>111</v>
      </c>
      <c r="N5" s="75" t="s">
        <v>112</v>
      </c>
    </row>
    <row r="6" spans="1:16" ht="15.75" thickBot="1" x14ac:dyDescent="0.3">
      <c r="C6" s="102" t="s">
        <v>413</v>
      </c>
      <c r="D6" s="102"/>
      <c r="E6" s="102"/>
      <c r="F6" s="102"/>
      <c r="H6" s="20" t="s">
        <v>92</v>
      </c>
      <c r="I6" s="20" t="s">
        <v>93</v>
      </c>
      <c r="J6" s="20" t="s">
        <v>87</v>
      </c>
      <c r="K6" s="43" t="s">
        <v>88</v>
      </c>
      <c r="L6" s="44" t="s">
        <v>89</v>
      </c>
      <c r="M6" s="44" t="s">
        <v>91</v>
      </c>
      <c r="N6" s="44" t="s">
        <v>94</v>
      </c>
    </row>
    <row r="7" spans="1:16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48" t="s">
        <v>21</v>
      </c>
      <c r="I7" s="48" t="s">
        <v>22</v>
      </c>
      <c r="J7" s="48" t="s">
        <v>23</v>
      </c>
      <c r="K7" s="48" t="s">
        <v>24</v>
      </c>
      <c r="L7" s="48" t="s">
        <v>25</v>
      </c>
      <c r="M7" s="48" t="s">
        <v>26</v>
      </c>
      <c r="N7" s="48" t="s">
        <v>27</v>
      </c>
    </row>
    <row r="8" spans="1:16" x14ac:dyDescent="0.25">
      <c r="B8" s="2">
        <v>1</v>
      </c>
      <c r="C8" s="3" t="s">
        <v>415</v>
      </c>
      <c r="D8" s="3" t="s">
        <v>28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>AVERAGE(H8:N8)/10</f>
        <v>5.4142857142857146</v>
      </c>
      <c r="H8" s="5">
        <v>60</v>
      </c>
      <c r="I8" s="5">
        <v>45</v>
      </c>
      <c r="J8" s="5">
        <v>70</v>
      </c>
      <c r="K8" s="5">
        <v>75</v>
      </c>
      <c r="L8" s="5">
        <v>44</v>
      </c>
      <c r="M8" s="5">
        <v>40</v>
      </c>
      <c r="N8" s="5">
        <v>45</v>
      </c>
      <c r="O8" s="92"/>
      <c r="P8" s="94"/>
    </row>
    <row r="9" spans="1:16" x14ac:dyDescent="0.25">
      <c r="B9" s="2">
        <v>1</v>
      </c>
      <c r="C9" s="3" t="s">
        <v>414</v>
      </c>
      <c r="D9" s="3" t="s">
        <v>224</v>
      </c>
      <c r="E9" s="3" t="s">
        <v>37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>AVERAGE(H9:N9)/10</f>
        <v>5.2428571428571429</v>
      </c>
      <c r="H9" s="5">
        <v>52</v>
      </c>
      <c r="I9" s="5">
        <v>54</v>
      </c>
      <c r="J9" s="5">
        <v>64</v>
      </c>
      <c r="K9" s="5">
        <v>53</v>
      </c>
      <c r="L9" s="5">
        <v>48</v>
      </c>
      <c r="M9" s="5">
        <v>45</v>
      </c>
      <c r="N9" s="5">
        <v>51</v>
      </c>
      <c r="O9" s="92"/>
      <c r="P9" s="93"/>
    </row>
  </sheetData>
  <mergeCells count="6">
    <mergeCell ref="J5:K5"/>
    <mergeCell ref="C6:F6"/>
    <mergeCell ref="B1:I1"/>
    <mergeCell ref="B2:F2"/>
    <mergeCell ref="B3:F3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0"/>
      <c r="C4" s="40"/>
      <c r="D4" s="40"/>
      <c r="E4" s="40"/>
      <c r="F4" s="40"/>
      <c r="G4" s="6"/>
    </row>
    <row r="5" spans="1:14" ht="19.5" thickBot="1" x14ac:dyDescent="0.35">
      <c r="B5" s="39"/>
      <c r="C5" s="39"/>
      <c r="D5" s="39"/>
      <c r="E5" s="39"/>
      <c r="F5" s="39"/>
      <c r="G5" s="6"/>
      <c r="H5" s="103" t="s">
        <v>107</v>
      </c>
      <c r="I5" s="106"/>
      <c r="J5" s="103" t="s">
        <v>107</v>
      </c>
      <c r="K5" s="106"/>
      <c r="L5" s="46" t="s">
        <v>108</v>
      </c>
      <c r="M5" s="47" t="s">
        <v>111</v>
      </c>
      <c r="N5" s="46" t="s">
        <v>112</v>
      </c>
    </row>
    <row r="6" spans="1:14" ht="15.75" thickBot="1" x14ac:dyDescent="0.3">
      <c r="C6" s="102" t="s">
        <v>58</v>
      </c>
      <c r="D6" s="102"/>
      <c r="E6" s="102"/>
      <c r="F6" s="102"/>
      <c r="H6" s="20" t="s">
        <v>92</v>
      </c>
      <c r="I6" s="20" t="s">
        <v>93</v>
      </c>
      <c r="J6" s="20" t="s">
        <v>87</v>
      </c>
      <c r="K6" s="43" t="s">
        <v>88</v>
      </c>
      <c r="L6" s="44" t="s">
        <v>89</v>
      </c>
      <c r="M6" s="44" t="s">
        <v>91</v>
      </c>
      <c r="N6" s="44" t="s">
        <v>94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</row>
    <row r="8" spans="1:14" x14ac:dyDescent="0.25">
      <c r="B8" s="2">
        <v>1</v>
      </c>
      <c r="C8" s="3" t="s">
        <v>160</v>
      </c>
      <c r="D8" s="3" t="s">
        <v>186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34" si="0">AVERAGE(H8:N8)/10</f>
        <v>5.2571428571428571</v>
      </c>
      <c r="H8" s="5">
        <v>53</v>
      </c>
      <c r="I8" s="5">
        <v>50</v>
      </c>
      <c r="J8" s="5">
        <v>59</v>
      </c>
      <c r="K8" s="5">
        <v>57</v>
      </c>
      <c r="L8" s="5">
        <v>54</v>
      </c>
      <c r="M8" s="5">
        <v>50</v>
      </c>
      <c r="N8" s="5">
        <v>45</v>
      </c>
    </row>
    <row r="9" spans="1:14" x14ac:dyDescent="0.25">
      <c r="B9" s="2">
        <v>2</v>
      </c>
      <c r="C9" s="3" t="s">
        <v>157</v>
      </c>
      <c r="D9" s="3" t="s">
        <v>115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5.2571428571428571</v>
      </c>
      <c r="H9" s="5">
        <v>61</v>
      </c>
      <c r="I9" s="5">
        <v>62</v>
      </c>
      <c r="J9" s="5">
        <v>55</v>
      </c>
      <c r="K9" s="5">
        <v>56</v>
      </c>
      <c r="L9" s="5">
        <v>32</v>
      </c>
      <c r="M9" s="5">
        <v>49</v>
      </c>
      <c r="N9" s="5">
        <v>53</v>
      </c>
    </row>
    <row r="10" spans="1:14" x14ac:dyDescent="0.25">
      <c r="B10" s="2">
        <v>3</v>
      </c>
      <c r="C10" s="3" t="s">
        <v>425</v>
      </c>
      <c r="D10" s="3" t="s">
        <v>287</v>
      </c>
      <c r="E10" s="3" t="s">
        <v>288</v>
      </c>
      <c r="F10" s="3" t="str">
        <f>LOOKUP(G10,{0;3;4;5;6;7;8;9;10},{"EN APRENDIZAJE";"REFORZAR APRENDIZAJE";"FALTA PRACTICA";"ACEPTABLE";"BUENO";"MUY BUENO";"SOBRESALIENTE";"EXCELENTE"})</f>
        <v>FALTA PRACTICA</v>
      </c>
      <c r="G10" s="12">
        <f t="shared" si="0"/>
        <v>4.9714285714285715</v>
      </c>
      <c r="H10" s="5">
        <v>54</v>
      </c>
      <c r="I10" s="5">
        <v>51</v>
      </c>
      <c r="J10" s="5">
        <v>52</v>
      </c>
      <c r="K10" s="5">
        <v>49</v>
      </c>
      <c r="L10" s="5">
        <v>43</v>
      </c>
      <c r="M10" s="5">
        <v>50</v>
      </c>
      <c r="N10" s="5">
        <v>49</v>
      </c>
    </row>
    <row r="11" spans="1:14" x14ac:dyDescent="0.25">
      <c r="B11" s="2">
        <v>4</v>
      </c>
      <c r="C11" s="3" t="s">
        <v>437</v>
      </c>
      <c r="D11" s="3" t="s">
        <v>257</v>
      </c>
      <c r="E11" s="3" t="s">
        <v>33</v>
      </c>
      <c r="F11" s="3" t="str">
        <f>LOOKUP(G11,{0;3;4;5;6;7;8;9;10},{"EN APRENDIZAJE";"REFORZAR APRENDIZAJE";"FALTA PRACTICA";"ACEPTABLE";"BUENO";"MUY BUENO";"SOBRESALIENTE";"EXCELENTE"})</f>
        <v>FALTA PRACTICA</v>
      </c>
      <c r="G11" s="12">
        <f t="shared" si="0"/>
        <v>4.9000000000000004</v>
      </c>
      <c r="H11" s="5">
        <v>50</v>
      </c>
      <c r="I11" s="5">
        <v>37</v>
      </c>
      <c r="J11" s="5">
        <v>62</v>
      </c>
      <c r="K11" s="5">
        <v>63</v>
      </c>
      <c r="L11" s="5">
        <v>54</v>
      </c>
      <c r="M11" s="5">
        <v>40</v>
      </c>
      <c r="N11" s="5">
        <v>37</v>
      </c>
    </row>
    <row r="12" spans="1:14" x14ac:dyDescent="0.25">
      <c r="B12" s="2">
        <v>5</v>
      </c>
      <c r="C12" s="3" t="s">
        <v>423</v>
      </c>
      <c r="D12" s="3" t="s">
        <v>209</v>
      </c>
      <c r="E12" s="3" t="s">
        <v>116</v>
      </c>
      <c r="F12" s="3" t="str">
        <f>LOOKUP(G12,{0;3;4;5;6;7;8;9;10},{"EN APRENDIZAJE";"REFORZAR APRENDIZAJE";"FALTA PRACTICA";"ACEPTABLE";"BUENO";"MUY BUENO";"SOBRESALIENTE";"EXCELENTE"})</f>
        <v>FALTA PRACTICA</v>
      </c>
      <c r="G12" s="12">
        <f t="shared" si="0"/>
        <v>4.8714285714285719</v>
      </c>
      <c r="H12" s="5">
        <v>53</v>
      </c>
      <c r="I12" s="5">
        <v>54</v>
      </c>
      <c r="J12" s="5">
        <v>58</v>
      </c>
      <c r="K12" s="5">
        <v>54</v>
      </c>
      <c r="L12" s="5">
        <v>50</v>
      </c>
      <c r="M12" s="5">
        <v>32</v>
      </c>
      <c r="N12" s="5">
        <v>40</v>
      </c>
    </row>
    <row r="13" spans="1:14" x14ac:dyDescent="0.25">
      <c r="B13" s="2">
        <v>6</v>
      </c>
      <c r="C13" s="3" t="s">
        <v>421</v>
      </c>
      <c r="D13" s="3" t="s">
        <v>120</v>
      </c>
      <c r="E13" s="3" t="s">
        <v>37</v>
      </c>
      <c r="F13" s="3" t="str">
        <f>LOOKUP(G13,{0;3;4;5;6;7;8;9;10},{"EN APRENDIZAJE";"REFORZAR APRENDIZAJE";"FALTA PRACTICA";"ACEPTABLE";"BUENO";"MUY BUENO";"SOBRESALIENTE";"EXCELENTE"})</f>
        <v>FALTA PRACTICA</v>
      </c>
      <c r="G13" s="12">
        <f t="shared" si="0"/>
        <v>4.8571428571428568</v>
      </c>
      <c r="H13" s="5">
        <v>53</v>
      </c>
      <c r="I13" s="5">
        <v>38</v>
      </c>
      <c r="J13" s="5">
        <v>62</v>
      </c>
      <c r="K13" s="5">
        <v>60</v>
      </c>
      <c r="L13" s="5">
        <v>40</v>
      </c>
      <c r="M13" s="5">
        <v>43</v>
      </c>
      <c r="N13" s="5">
        <v>44</v>
      </c>
    </row>
    <row r="14" spans="1:14" x14ac:dyDescent="0.25">
      <c r="B14" s="2">
        <v>7</v>
      </c>
      <c r="C14" s="3" t="s">
        <v>416</v>
      </c>
      <c r="D14" s="3" t="s">
        <v>228</v>
      </c>
      <c r="E14" s="3" t="s">
        <v>37</v>
      </c>
      <c r="F14" s="3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4.8142857142857149</v>
      </c>
      <c r="H14" s="5">
        <v>60</v>
      </c>
      <c r="I14" s="5">
        <v>40</v>
      </c>
      <c r="J14" s="5">
        <v>61</v>
      </c>
      <c r="K14" s="5">
        <v>58</v>
      </c>
      <c r="L14" s="5">
        <v>36</v>
      </c>
      <c r="M14" s="5">
        <v>40</v>
      </c>
      <c r="N14" s="5">
        <v>42</v>
      </c>
    </row>
    <row r="15" spans="1:14" x14ac:dyDescent="0.25">
      <c r="B15" s="2">
        <v>8</v>
      </c>
      <c r="C15" s="3" t="s">
        <v>417</v>
      </c>
      <c r="D15" s="3" t="s">
        <v>115</v>
      </c>
      <c r="E15" s="3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4.8</v>
      </c>
      <c r="H15" s="5">
        <v>58</v>
      </c>
      <c r="I15" s="5">
        <v>50</v>
      </c>
      <c r="J15" s="5">
        <v>55</v>
      </c>
      <c r="K15" s="5">
        <v>53</v>
      </c>
      <c r="L15" s="5">
        <v>38</v>
      </c>
      <c r="M15" s="5">
        <v>42</v>
      </c>
      <c r="N15" s="5">
        <v>40</v>
      </c>
    </row>
    <row r="16" spans="1:14" x14ac:dyDescent="0.25">
      <c r="B16" s="2">
        <v>9</v>
      </c>
      <c r="C16" s="3" t="s">
        <v>419</v>
      </c>
      <c r="D16" s="3" t="s">
        <v>136</v>
      </c>
      <c r="E16" s="3" t="s">
        <v>36</v>
      </c>
      <c r="F16" s="3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4.8</v>
      </c>
      <c r="H16" s="5">
        <v>54</v>
      </c>
      <c r="I16" s="5">
        <v>41</v>
      </c>
      <c r="J16" s="5">
        <v>54</v>
      </c>
      <c r="K16" s="5">
        <v>54</v>
      </c>
      <c r="L16" s="5">
        <v>56</v>
      </c>
      <c r="M16" s="5">
        <v>36</v>
      </c>
      <c r="N16" s="5">
        <v>41</v>
      </c>
    </row>
    <row r="17" spans="2:14" x14ac:dyDescent="0.25">
      <c r="B17" s="2">
        <v>10</v>
      </c>
      <c r="C17" s="3" t="s">
        <v>159</v>
      </c>
      <c r="D17" s="3" t="s">
        <v>29</v>
      </c>
      <c r="E17" s="3" t="s">
        <v>33</v>
      </c>
      <c r="F17" s="3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4.7428571428571429</v>
      </c>
      <c r="H17" s="5">
        <v>49</v>
      </c>
      <c r="I17" s="5">
        <v>40</v>
      </c>
      <c r="J17" s="5">
        <v>52</v>
      </c>
      <c r="K17" s="5">
        <v>51</v>
      </c>
      <c r="L17" s="5">
        <v>38</v>
      </c>
      <c r="M17" s="5">
        <v>49</v>
      </c>
      <c r="N17" s="5">
        <v>53</v>
      </c>
    </row>
    <row r="18" spans="2:14" x14ac:dyDescent="0.25">
      <c r="B18" s="2">
        <v>11</v>
      </c>
      <c r="C18" s="3" t="s">
        <v>422</v>
      </c>
      <c r="D18" s="3" t="s">
        <v>115</v>
      </c>
      <c r="E18" s="3" t="s">
        <v>33</v>
      </c>
      <c r="F18" s="3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4.6428571428571432</v>
      </c>
      <c r="H18" s="5">
        <v>51</v>
      </c>
      <c r="I18" s="5">
        <v>48</v>
      </c>
      <c r="J18" s="5">
        <v>48</v>
      </c>
      <c r="K18" s="5">
        <v>43</v>
      </c>
      <c r="L18" s="5">
        <v>42</v>
      </c>
      <c r="M18" s="5">
        <v>46</v>
      </c>
      <c r="N18" s="5">
        <v>47</v>
      </c>
    </row>
    <row r="19" spans="2:14" x14ac:dyDescent="0.25">
      <c r="B19" s="2">
        <v>12</v>
      </c>
      <c r="C19" s="3" t="s">
        <v>429</v>
      </c>
      <c r="D19" s="3" t="s">
        <v>181</v>
      </c>
      <c r="E19" s="3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4.6142857142857148</v>
      </c>
      <c r="H19" s="5">
        <v>53</v>
      </c>
      <c r="I19" s="5">
        <v>42</v>
      </c>
      <c r="J19" s="5">
        <v>61</v>
      </c>
      <c r="K19" s="5">
        <v>61</v>
      </c>
      <c r="L19" s="5">
        <v>35</v>
      </c>
      <c r="M19" s="5">
        <v>39</v>
      </c>
      <c r="N19" s="5">
        <v>32</v>
      </c>
    </row>
    <row r="20" spans="2:14" x14ac:dyDescent="0.25">
      <c r="B20" s="2">
        <v>13</v>
      </c>
      <c r="C20" s="3" t="s">
        <v>433</v>
      </c>
      <c r="D20" s="3" t="s">
        <v>287</v>
      </c>
      <c r="E20" s="3" t="s">
        <v>288</v>
      </c>
      <c r="F20" s="3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4.5857142857142854</v>
      </c>
      <c r="H20" s="5">
        <v>58</v>
      </c>
      <c r="I20" s="5">
        <v>59</v>
      </c>
      <c r="J20" s="5">
        <v>38</v>
      </c>
      <c r="K20" s="5">
        <v>43</v>
      </c>
      <c r="L20" s="5">
        <v>51</v>
      </c>
      <c r="M20" s="5">
        <v>32</v>
      </c>
      <c r="N20" s="5">
        <v>40</v>
      </c>
    </row>
    <row r="21" spans="2:14" x14ac:dyDescent="0.25">
      <c r="B21" s="2">
        <v>14</v>
      </c>
      <c r="C21" s="3" t="s">
        <v>418</v>
      </c>
      <c r="D21" s="3" t="s">
        <v>186</v>
      </c>
      <c r="E21" s="3" t="s">
        <v>33</v>
      </c>
      <c r="F21" s="3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4.5571428571428569</v>
      </c>
      <c r="H21" s="5">
        <v>52</v>
      </c>
      <c r="I21" s="5">
        <v>46</v>
      </c>
      <c r="J21" s="5">
        <v>53</v>
      </c>
      <c r="K21" s="5">
        <v>51</v>
      </c>
      <c r="L21" s="5">
        <v>35</v>
      </c>
      <c r="M21" s="5">
        <v>41</v>
      </c>
      <c r="N21" s="5">
        <v>41</v>
      </c>
    </row>
    <row r="22" spans="2:14" x14ac:dyDescent="0.25">
      <c r="B22" s="2">
        <v>15</v>
      </c>
      <c r="C22" s="3" t="s">
        <v>426</v>
      </c>
      <c r="D22" s="3" t="s">
        <v>115</v>
      </c>
      <c r="E22" s="3" t="s">
        <v>33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4.4571428571428573</v>
      </c>
      <c r="H22" s="5">
        <v>50</v>
      </c>
      <c r="I22" s="5">
        <v>58</v>
      </c>
      <c r="J22" s="5">
        <v>45</v>
      </c>
      <c r="K22" s="5">
        <v>42</v>
      </c>
      <c r="L22" s="5">
        <v>38</v>
      </c>
      <c r="M22" s="5">
        <v>40</v>
      </c>
      <c r="N22" s="5">
        <v>39</v>
      </c>
    </row>
    <row r="23" spans="2:14" x14ac:dyDescent="0.25">
      <c r="B23" s="2">
        <v>16</v>
      </c>
      <c r="C23" s="3" t="s">
        <v>430</v>
      </c>
      <c r="D23" s="3" t="s">
        <v>136</v>
      </c>
      <c r="E23" s="3" t="s">
        <v>36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4.4428571428571431</v>
      </c>
      <c r="H23" s="5">
        <v>50</v>
      </c>
      <c r="I23" s="5">
        <v>51</v>
      </c>
      <c r="J23" s="5">
        <v>58</v>
      </c>
      <c r="K23" s="5">
        <v>56</v>
      </c>
      <c r="L23" s="5">
        <v>38</v>
      </c>
      <c r="M23" s="5">
        <v>29</v>
      </c>
      <c r="N23" s="5">
        <v>29</v>
      </c>
    </row>
    <row r="24" spans="2:14" x14ac:dyDescent="0.25">
      <c r="B24" s="2">
        <v>17</v>
      </c>
      <c r="C24" s="3" t="s">
        <v>158</v>
      </c>
      <c r="D24" s="3" t="s">
        <v>186</v>
      </c>
      <c r="E24" s="3" t="s">
        <v>33</v>
      </c>
      <c r="F24" s="3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4.4428571428571431</v>
      </c>
      <c r="H24" s="5">
        <v>56</v>
      </c>
      <c r="I24" s="5">
        <v>52</v>
      </c>
      <c r="J24" s="5">
        <v>53</v>
      </c>
      <c r="K24" s="5">
        <v>52</v>
      </c>
      <c r="L24" s="5">
        <v>37</v>
      </c>
      <c r="M24" s="5">
        <v>30</v>
      </c>
      <c r="N24" s="5">
        <v>31</v>
      </c>
    </row>
    <row r="25" spans="2:14" x14ac:dyDescent="0.25">
      <c r="B25" s="2">
        <v>18</v>
      </c>
      <c r="C25" s="3" t="s">
        <v>434</v>
      </c>
      <c r="D25" s="3" t="s">
        <v>353</v>
      </c>
      <c r="E25" s="3" t="s">
        <v>354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4.3857142857142852</v>
      </c>
      <c r="H25" s="5">
        <v>50</v>
      </c>
      <c r="I25" s="5">
        <v>36</v>
      </c>
      <c r="J25" s="5">
        <v>42</v>
      </c>
      <c r="K25" s="5">
        <v>52</v>
      </c>
      <c r="L25" s="5">
        <v>47</v>
      </c>
      <c r="M25" s="5">
        <v>41</v>
      </c>
      <c r="N25" s="5">
        <v>39</v>
      </c>
    </row>
    <row r="26" spans="2:14" x14ac:dyDescent="0.25">
      <c r="B26" s="2">
        <v>19</v>
      </c>
      <c r="C26" s="3" t="s">
        <v>432</v>
      </c>
      <c r="D26" s="3" t="s">
        <v>228</v>
      </c>
      <c r="E26" s="3" t="s">
        <v>37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4.2714285714285714</v>
      </c>
      <c r="H26" s="5">
        <v>48</v>
      </c>
      <c r="I26" s="5">
        <v>33</v>
      </c>
      <c r="J26" s="5">
        <v>48</v>
      </c>
      <c r="K26" s="5">
        <v>44</v>
      </c>
      <c r="L26" s="5">
        <v>43</v>
      </c>
      <c r="M26" s="5">
        <v>42</v>
      </c>
      <c r="N26" s="5">
        <v>41</v>
      </c>
    </row>
    <row r="27" spans="2:14" x14ac:dyDescent="0.25">
      <c r="B27" s="2">
        <v>20</v>
      </c>
      <c r="C27" s="3" t="s">
        <v>435</v>
      </c>
      <c r="D27" s="3" t="s">
        <v>257</v>
      </c>
      <c r="E27" s="3" t="s">
        <v>33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4.0142857142857142</v>
      </c>
      <c r="H27" s="5">
        <v>50</v>
      </c>
      <c r="I27" s="5">
        <v>47</v>
      </c>
      <c r="J27" s="5">
        <v>35</v>
      </c>
      <c r="K27" s="5">
        <v>35</v>
      </c>
      <c r="L27" s="5">
        <v>36</v>
      </c>
      <c r="M27" s="5">
        <v>39</v>
      </c>
      <c r="N27" s="5">
        <v>39</v>
      </c>
    </row>
    <row r="28" spans="2:14" x14ac:dyDescent="0.25">
      <c r="B28" s="2">
        <v>21</v>
      </c>
      <c r="C28" s="3" t="s">
        <v>431</v>
      </c>
      <c r="D28" s="3" t="s">
        <v>186</v>
      </c>
      <c r="E28" s="3" t="s">
        <v>33</v>
      </c>
      <c r="F28" s="3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</v>
      </c>
      <c r="H28" s="5">
        <v>46</v>
      </c>
      <c r="I28" s="5">
        <v>30</v>
      </c>
      <c r="J28" s="5">
        <v>57</v>
      </c>
      <c r="K28" s="5">
        <v>55</v>
      </c>
      <c r="L28" s="5">
        <v>29</v>
      </c>
      <c r="M28" s="5">
        <v>31</v>
      </c>
      <c r="N28" s="5">
        <v>32</v>
      </c>
    </row>
    <row r="29" spans="2:14" x14ac:dyDescent="0.25">
      <c r="B29" s="2">
        <v>22</v>
      </c>
      <c r="C29" s="3" t="s">
        <v>420</v>
      </c>
      <c r="D29" s="3" t="s">
        <v>384</v>
      </c>
      <c r="E29" s="3" t="s">
        <v>37</v>
      </c>
      <c r="F29" s="3" t="str">
        <f>LOOKUP(G29,{0;3;4;5;6;7;8;9;10},{"EN APRENDIZAJE";"REFORZAR APRENDIZAJE";"FALTA PRACTICA";"ACEPTABLE";"BUENO";"MUY BUENO";"SOBRESALIENTE";"EXCELENTE"})</f>
        <v>REFORZAR APRENDIZAJE</v>
      </c>
      <c r="G29" s="12">
        <f t="shared" si="0"/>
        <v>3.9857142857142853</v>
      </c>
      <c r="H29" s="5">
        <v>48</v>
      </c>
      <c r="I29" s="5">
        <v>28</v>
      </c>
      <c r="J29" s="5">
        <v>56</v>
      </c>
      <c r="K29" s="5">
        <v>46</v>
      </c>
      <c r="L29" s="5">
        <v>31</v>
      </c>
      <c r="M29" s="5">
        <v>30</v>
      </c>
      <c r="N29" s="5">
        <v>40</v>
      </c>
    </row>
    <row r="30" spans="2:14" x14ac:dyDescent="0.25">
      <c r="B30" s="2">
        <v>23</v>
      </c>
      <c r="C30" s="3" t="s">
        <v>427</v>
      </c>
      <c r="D30" s="3" t="s">
        <v>186</v>
      </c>
      <c r="E30" s="3" t="s">
        <v>33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12">
        <f t="shared" si="0"/>
        <v>3.8285714285714283</v>
      </c>
      <c r="H30" s="5">
        <v>47</v>
      </c>
      <c r="I30" s="5">
        <v>42</v>
      </c>
      <c r="J30" s="5">
        <v>55</v>
      </c>
      <c r="K30" s="5">
        <v>47</v>
      </c>
      <c r="L30" s="5">
        <v>20</v>
      </c>
      <c r="M30" s="5">
        <v>28</v>
      </c>
      <c r="N30" s="5">
        <v>29</v>
      </c>
    </row>
    <row r="31" spans="2:14" x14ac:dyDescent="0.25">
      <c r="B31" s="2">
        <v>24</v>
      </c>
      <c r="C31" s="3" t="s">
        <v>428</v>
      </c>
      <c r="D31" s="3" t="s">
        <v>186</v>
      </c>
      <c r="E31" s="3" t="s">
        <v>33</v>
      </c>
      <c r="F31" s="3" t="str">
        <f>LOOKUP(G31,{0;3;4;5;6;7;8;9;10},{"EN APRENDIZAJE";"REFORZAR APRENDIZAJE";"FALTA PRACTICA";"ACEPTABLE";"BUENO";"MUY BUENO";"SOBRESALIENTE";"EXCELENTE"})</f>
        <v>REFORZAR APRENDIZAJE</v>
      </c>
      <c r="G31" s="12">
        <f t="shared" si="0"/>
        <v>3.3142857142857145</v>
      </c>
      <c r="H31" s="5">
        <v>45</v>
      </c>
      <c r="I31" s="5">
        <v>29</v>
      </c>
      <c r="J31" s="5">
        <v>20</v>
      </c>
      <c r="K31" s="5">
        <v>24</v>
      </c>
      <c r="L31" s="5">
        <v>30</v>
      </c>
      <c r="M31" s="5">
        <v>41</v>
      </c>
      <c r="N31" s="5">
        <v>43</v>
      </c>
    </row>
    <row r="32" spans="2:14" hidden="1" x14ac:dyDescent="0.25">
      <c r="B32" s="2">
        <v>25</v>
      </c>
      <c r="C32" s="3" t="s">
        <v>424</v>
      </c>
      <c r="D32" s="3" t="s">
        <v>184</v>
      </c>
      <c r="E32" s="3" t="s">
        <v>33</v>
      </c>
      <c r="F32" s="3" t="str">
        <f>LOOKUP(G32,{0;3;4;5;6;7;8;9;10},{"EN APRENDIZAJE";"REFORZAR APRENDIZAJE";"FALTA PRACTICA";"ACEPTABLE";"BUENO";"MUY BUENO";"SOBRESALIENTE";"EXCELENTE"})</f>
        <v>EN APRENDIZAJE</v>
      </c>
      <c r="G32" s="12">
        <f t="shared" si="0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2:14" hidden="1" x14ac:dyDescent="0.25">
      <c r="B33" s="2">
        <v>26</v>
      </c>
      <c r="C33" s="3" t="s">
        <v>436</v>
      </c>
      <c r="D33" s="3" t="s">
        <v>186</v>
      </c>
      <c r="E33" s="3" t="s">
        <v>33</v>
      </c>
      <c r="F33" s="3" t="str">
        <f>LOOKUP(G33,{0;3;4;5;6;7;8;9;10},{"EN APRENDIZAJE";"REFORZAR APRENDIZAJE";"FALTA PRACTICA";"ACEPTABLE";"BUENO";"MUY BUENO";"SOBRESALIENTE";"EXCELENTE"})</f>
        <v>EN APRENDIZAJE</v>
      </c>
      <c r="G33" s="12">
        <f t="shared" si="0"/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2:14" hidden="1" x14ac:dyDescent="0.25">
      <c r="B34" s="2">
        <v>27</v>
      </c>
      <c r="C34" s="3" t="s">
        <v>438</v>
      </c>
      <c r="D34" s="3" t="s">
        <v>224</v>
      </c>
      <c r="E34" s="3" t="s">
        <v>37</v>
      </c>
      <c r="F34" s="3" t="str">
        <f>LOOKUP(G34,{0;3;4;5;6;7;8;9;10},{"EN APRENDIZAJE";"REFORZAR APRENDIZAJE";"FALTA PRACTICA";"ACEPTABLE";"BUENO";"MUY BUENO";"SOBRESALIENTE";"EXCELENTE"})</f>
        <v>EN APRENDIZAJE</v>
      </c>
      <c r="G34" s="12">
        <f t="shared" si="0"/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</sheetData>
  <mergeCells count="6">
    <mergeCell ref="B1:I1"/>
    <mergeCell ref="J5:K5"/>
    <mergeCell ref="B2:F2"/>
    <mergeCell ref="B3:F3"/>
    <mergeCell ref="C6:F6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76"/>
      <c r="C4" s="76"/>
      <c r="D4" s="76"/>
      <c r="E4" s="76"/>
      <c r="F4" s="76"/>
      <c r="G4" s="6"/>
    </row>
    <row r="5" spans="1:14" ht="19.5" thickBot="1" x14ac:dyDescent="0.35">
      <c r="B5" s="76"/>
      <c r="C5" s="76"/>
      <c r="D5" s="76"/>
      <c r="E5" s="76"/>
      <c r="F5" s="76"/>
      <c r="G5" s="6"/>
      <c r="H5" s="103" t="s">
        <v>107</v>
      </c>
      <c r="I5" s="106"/>
      <c r="J5" s="103" t="s">
        <v>107</v>
      </c>
      <c r="K5" s="106"/>
      <c r="L5" s="75" t="s">
        <v>108</v>
      </c>
      <c r="M5" s="47" t="s">
        <v>111</v>
      </c>
      <c r="N5" s="75" t="s">
        <v>112</v>
      </c>
    </row>
    <row r="6" spans="1:14" ht="15.75" thickBot="1" x14ac:dyDescent="0.3">
      <c r="C6" s="102" t="s">
        <v>439</v>
      </c>
      <c r="D6" s="102"/>
      <c r="E6" s="102"/>
      <c r="F6" s="102"/>
      <c r="H6" s="20" t="s">
        <v>92</v>
      </c>
      <c r="I6" s="20" t="s">
        <v>93</v>
      </c>
      <c r="J6" s="20" t="s">
        <v>87</v>
      </c>
      <c r="K6" s="43" t="s">
        <v>88</v>
      </c>
      <c r="L6" s="44" t="s">
        <v>89</v>
      </c>
      <c r="M6" s="44" t="s">
        <v>91</v>
      </c>
      <c r="N6" s="44" t="s">
        <v>94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</row>
    <row r="8" spans="1:14" x14ac:dyDescent="0.25">
      <c r="B8" s="2">
        <v>1</v>
      </c>
      <c r="C8" s="3" t="s">
        <v>440</v>
      </c>
      <c r="D8" s="3" t="s">
        <v>171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EN APRENDIZAJE</v>
      </c>
      <c r="G8" s="12">
        <f>AVERAGE(H8:N8)/10</f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B9" s="2">
        <v>2</v>
      </c>
      <c r="C9" s="3" t="s">
        <v>441</v>
      </c>
      <c r="D9" s="3" t="s">
        <v>181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EN APRENDIZAJE</v>
      </c>
      <c r="G9" s="12">
        <f t="shared" ref="G9:G10" si="0">AVERAGE(H9:N9)/10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B10" s="2">
        <v>3</v>
      </c>
      <c r="C10" s="3" t="s">
        <v>442</v>
      </c>
      <c r="D10" s="3" t="s">
        <v>353</v>
      </c>
      <c r="E10" s="3" t="s">
        <v>354</v>
      </c>
      <c r="F10" s="3" t="str">
        <f>LOOKUP(G10,{0;3;4;5;6;7;8;9;10},{"EN APRENDIZAJE";"REFORZAR APRENDIZAJE";"FALTA PRACTICA";"ACEPTABLE";"BUENO";"MUY BUENO";"SOBRESALIENTE";"EXCELENTE"})</f>
        <v>EN APRENDIZAJE</v>
      </c>
      <c r="G10" s="12">
        <f t="shared" si="0"/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</sheetData>
  <mergeCells count="6">
    <mergeCell ref="J5:K5"/>
    <mergeCell ref="C6:F6"/>
    <mergeCell ref="B1:I1"/>
    <mergeCell ref="B2:F2"/>
    <mergeCell ref="B3:F3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11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1.5703125" bestFit="1" customWidth="1"/>
    <col min="4" max="4" width="24" customWidth="1"/>
    <col min="5" max="5" width="20" customWidth="1"/>
    <col min="6" max="6" width="22.7109375" bestFit="1" customWidth="1"/>
    <col min="7" max="7" width="8.42578125" customWidth="1"/>
    <col min="9" max="14" width="10.7109375" style="14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  <c r="J1"/>
      <c r="K1"/>
      <c r="L1"/>
      <c r="M1"/>
      <c r="N1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  <c r="I2"/>
      <c r="J2"/>
      <c r="K2"/>
      <c r="L2"/>
      <c r="M2"/>
      <c r="N2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  <c r="I3"/>
      <c r="J3"/>
      <c r="K3"/>
      <c r="L3"/>
      <c r="M3"/>
      <c r="N3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59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5" t="s">
        <v>4</v>
      </c>
      <c r="H6" s="15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187</v>
      </c>
      <c r="D7" s="5" t="s">
        <v>137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ACEPTABLE</v>
      </c>
      <c r="G7" s="12">
        <f>AVERAGE(I7:N7)/10</f>
        <v>5.8666666666666663</v>
      </c>
      <c r="H7" s="12">
        <f>SUM(I7:N7)</f>
        <v>352</v>
      </c>
      <c r="I7" s="12">
        <v>60</v>
      </c>
      <c r="J7" s="12">
        <v>60</v>
      </c>
      <c r="K7" s="12">
        <v>58</v>
      </c>
      <c r="L7" s="12">
        <v>56</v>
      </c>
      <c r="M7" s="12">
        <v>59</v>
      </c>
      <c r="N7" s="12">
        <v>59</v>
      </c>
    </row>
    <row r="8" spans="1:14" x14ac:dyDescent="0.25">
      <c r="B8" s="83">
        <v>2</v>
      </c>
      <c r="C8" s="5" t="s">
        <v>183</v>
      </c>
      <c r="D8" s="5" t="s">
        <v>184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12">
        <f>AVERAGE(I8:N8)/10</f>
        <v>4.7333333333333334</v>
      </c>
      <c r="H8" s="12">
        <f>SUM(I8:N8)</f>
        <v>284</v>
      </c>
      <c r="I8" s="12">
        <v>53</v>
      </c>
      <c r="J8" s="12">
        <v>45</v>
      </c>
      <c r="K8" s="12">
        <v>50</v>
      </c>
      <c r="L8" s="12">
        <v>42</v>
      </c>
      <c r="M8" s="12">
        <v>50</v>
      </c>
      <c r="N8" s="12">
        <v>44</v>
      </c>
    </row>
    <row r="9" spans="1:14" x14ac:dyDescent="0.25">
      <c r="B9" s="83">
        <v>3</v>
      </c>
      <c r="C9" s="5" t="s">
        <v>185</v>
      </c>
      <c r="D9" s="5" t="s">
        <v>186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FALTA PRACTICA</v>
      </c>
      <c r="G9" s="12">
        <f>AVERAGE(I9:N9)/10</f>
        <v>4.1500000000000004</v>
      </c>
      <c r="H9" s="12">
        <f>SUM(I9:N9)</f>
        <v>249</v>
      </c>
      <c r="I9" s="12">
        <v>48</v>
      </c>
      <c r="J9" s="12">
        <v>40</v>
      </c>
      <c r="K9" s="12">
        <v>49</v>
      </c>
      <c r="L9" s="12">
        <v>40</v>
      </c>
      <c r="M9" s="12">
        <v>39</v>
      </c>
      <c r="N9" s="12">
        <v>33</v>
      </c>
    </row>
    <row r="10" spans="1:14" x14ac:dyDescent="0.25">
      <c r="B10" s="83">
        <v>4</v>
      </c>
      <c r="C10" s="5" t="s">
        <v>188</v>
      </c>
      <c r="D10" s="5" t="s">
        <v>28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REFORZAR APRENDIZAJE</v>
      </c>
      <c r="G10" s="12">
        <f>AVERAGE(I10:N10)/10</f>
        <v>3.6</v>
      </c>
      <c r="H10" s="12">
        <f>SUM(I10:N10)</f>
        <v>216</v>
      </c>
      <c r="I10" s="12">
        <v>40</v>
      </c>
      <c r="J10" s="12">
        <v>38</v>
      </c>
      <c r="K10" s="12">
        <v>38</v>
      </c>
      <c r="L10" s="12">
        <v>30</v>
      </c>
      <c r="M10" s="12">
        <v>35</v>
      </c>
      <c r="N10" s="12">
        <v>35</v>
      </c>
    </row>
    <row r="11" spans="1:14" x14ac:dyDescent="0.25">
      <c r="B11" s="83">
        <v>5</v>
      </c>
      <c r="C11" s="5" t="s">
        <v>527</v>
      </c>
      <c r="D11" s="5" t="s">
        <v>189</v>
      </c>
      <c r="E11" s="5" t="s">
        <v>190</v>
      </c>
      <c r="F11" s="3" t="str">
        <f>LOOKUP(G11,{0;3;4;5;6;7;8;9;10},{"EN APRENDIZAJE";"REFORZAR APRENDIZAJE";"FALTA PRACTICA";"ACEPTABLE";"BUENO";"MUY BUENO";"SOBRESALIENTE";"EXCELENTE"})</f>
        <v>EN APRENDIZAJE</v>
      </c>
      <c r="G11" s="12">
        <f>AVERAGE(I11:N11)/10</f>
        <v>2.4500000000000002</v>
      </c>
      <c r="H11" s="12">
        <f>SUM(I11:N11)</f>
        <v>147</v>
      </c>
      <c r="I11" s="12">
        <v>30</v>
      </c>
      <c r="J11" s="12">
        <v>15</v>
      </c>
      <c r="K11" s="12">
        <v>31</v>
      </c>
      <c r="L11" s="12">
        <v>20</v>
      </c>
      <c r="M11" s="12">
        <v>31</v>
      </c>
      <c r="N11" s="12">
        <v>20</v>
      </c>
    </row>
  </sheetData>
  <sortState ref="C7:N12">
    <sortCondition ref="F7:F12" customList="EXCELENTE,SOBRE SALIENTE,MUY BUENO,BUENO,ACEPTABLE,FALTA PRACTICA,REFORZAR APRENDIZAJE,EN APRENDIZAJE"/>
    <sortCondition ref="C7:C12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38"/>
  <sheetViews>
    <sheetView topLeftCell="A2" zoomScale="81" zoomScaleNormal="81" workbookViewId="0">
      <selection activeCell="R14" sqref="R14"/>
    </sheetView>
  </sheetViews>
  <sheetFormatPr baseColWidth="10" defaultColWidth="11.42578125" defaultRowHeight="15" x14ac:dyDescent="0.25"/>
  <cols>
    <col min="2" max="2" width="6.42578125" bestFit="1" customWidth="1"/>
    <col min="3" max="3" width="36.7109375" bestFit="1" customWidth="1"/>
    <col min="4" max="4" width="24.85546875" customWidth="1"/>
    <col min="5" max="5" width="18.285156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95</v>
      </c>
      <c r="D5" s="102"/>
      <c r="E5" s="102"/>
      <c r="F5" s="102"/>
      <c r="I5" s="109" t="s">
        <v>537</v>
      </c>
      <c r="J5" s="111"/>
      <c r="K5" s="109" t="s">
        <v>551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5" t="s">
        <v>4</v>
      </c>
      <c r="H6" s="15" t="s">
        <v>9</v>
      </c>
      <c r="I6" s="15" t="s">
        <v>10</v>
      </c>
      <c r="J6" s="15" t="s">
        <v>11</v>
      </c>
      <c r="K6" s="15" t="s">
        <v>10</v>
      </c>
      <c r="L6" s="15" t="s">
        <v>11</v>
      </c>
      <c r="M6" s="15" t="s">
        <v>10</v>
      </c>
      <c r="N6" s="15" t="s">
        <v>11</v>
      </c>
    </row>
    <row r="7" spans="1:14" x14ac:dyDescent="0.25">
      <c r="B7" s="83">
        <v>1</v>
      </c>
      <c r="C7" s="5" t="s">
        <v>203</v>
      </c>
      <c r="D7" s="5" t="s">
        <v>136</v>
      </c>
      <c r="E7" s="5" t="s">
        <v>36</v>
      </c>
      <c r="F7" s="8" t="str">
        <f>LOOKUP(G7,{0;3;4;5;6;7;8;9;10},{"EN APRENDIZAJE";"REFORZAR APRENDIZAJE";"FALTA PRACTICA";"ACEPTABLE";"BUENO";"MUY BUENO";"SOBRESALIENTE";"EXCELENTE"})</f>
        <v>BUENO</v>
      </c>
      <c r="G7" s="12">
        <f t="shared" ref="G7:G37" si="0">AVERAGE(I7:N7)/10</f>
        <v>6.25</v>
      </c>
      <c r="H7" s="12">
        <f t="shared" ref="H7:H37" si="1">SUM(I7:N7)</f>
        <v>375</v>
      </c>
      <c r="I7" s="12">
        <v>61</v>
      </c>
      <c r="J7" s="12">
        <v>64</v>
      </c>
      <c r="K7" s="12">
        <v>64</v>
      </c>
      <c r="L7" s="12">
        <v>62</v>
      </c>
      <c r="M7" s="12">
        <v>60</v>
      </c>
      <c r="N7" s="12">
        <v>64</v>
      </c>
    </row>
    <row r="8" spans="1:14" x14ac:dyDescent="0.25">
      <c r="B8" s="83">
        <v>2</v>
      </c>
      <c r="C8" s="5" t="s">
        <v>222</v>
      </c>
      <c r="D8" s="5" t="s">
        <v>184</v>
      </c>
      <c r="E8" s="5" t="s">
        <v>33</v>
      </c>
      <c r="F8" s="8" t="str">
        <f>LOOKUP(G8,{0;3;4;5;6;7;8;9;10},{"EN APRENDIZAJE";"REFORZAR APRENDIZAJE";"FALTA PRACTICA";"ACEPTABLE";"BUENO";"MUY BUENO";"SOBRESALIENTE";"EXCELENTE"})</f>
        <v>BUENO</v>
      </c>
      <c r="G8" s="12">
        <f t="shared" si="0"/>
        <v>6.1333333333333337</v>
      </c>
      <c r="H8" s="12">
        <f t="shared" si="1"/>
        <v>368</v>
      </c>
      <c r="I8" s="12">
        <v>55</v>
      </c>
      <c r="J8" s="12">
        <v>57</v>
      </c>
      <c r="K8" s="12">
        <v>73</v>
      </c>
      <c r="L8" s="12">
        <v>69</v>
      </c>
      <c r="M8" s="12">
        <v>60</v>
      </c>
      <c r="N8" s="12">
        <v>54</v>
      </c>
    </row>
    <row r="9" spans="1:14" x14ac:dyDescent="0.25">
      <c r="B9" s="83">
        <v>3</v>
      </c>
      <c r="C9" s="5" t="s">
        <v>123</v>
      </c>
      <c r="D9" s="5" t="s">
        <v>120</v>
      </c>
      <c r="E9" s="5" t="s">
        <v>37</v>
      </c>
      <c r="F9" s="8" t="str">
        <f>LOOKUP(G9,{0;3;4;5;6;7;8;9;10},{"EN APRENDIZAJE";"REFORZAR APRENDIZAJE";"FALTA PRACTICA";"ACEPTABLE";"BUENO";"MUY BUENO";"SOBRESALIENTE";"EXCELENTE"})</f>
        <v>BUENO</v>
      </c>
      <c r="G9" s="12">
        <f t="shared" si="0"/>
        <v>6.0666666666666664</v>
      </c>
      <c r="H9" s="12">
        <f t="shared" si="1"/>
        <v>364</v>
      </c>
      <c r="I9" s="12">
        <v>60</v>
      </c>
      <c r="J9" s="12">
        <v>61</v>
      </c>
      <c r="K9" s="12">
        <v>59</v>
      </c>
      <c r="L9" s="12">
        <v>59</v>
      </c>
      <c r="M9" s="12">
        <v>62</v>
      </c>
      <c r="N9" s="12">
        <v>63</v>
      </c>
    </row>
    <row r="10" spans="1:14" x14ac:dyDescent="0.25">
      <c r="B10" s="83">
        <v>4</v>
      </c>
      <c r="C10" s="5" t="s">
        <v>220</v>
      </c>
      <c r="D10" s="5" t="s">
        <v>215</v>
      </c>
      <c r="E10" s="5" t="s">
        <v>33</v>
      </c>
      <c r="F10" s="8" t="str">
        <f>LOOKUP(G10,{0;3;4;5;6;7;8;9;10},{"EN APRENDIZAJE";"REFORZAR APRENDIZAJE";"FALTA PRACTICA";"ACEPTABLE";"BUENO";"MUY BUENO";"SOBRESALIENTE";"EXCELENTE"})</f>
        <v>BUENO</v>
      </c>
      <c r="G10" s="12">
        <f t="shared" si="0"/>
        <v>6.05</v>
      </c>
      <c r="H10" s="12">
        <f t="shared" si="1"/>
        <v>363</v>
      </c>
      <c r="I10" s="12">
        <v>55</v>
      </c>
      <c r="J10" s="12">
        <v>57</v>
      </c>
      <c r="K10" s="12">
        <v>66</v>
      </c>
      <c r="L10" s="12">
        <v>65</v>
      </c>
      <c r="M10" s="12">
        <v>60</v>
      </c>
      <c r="N10" s="12">
        <v>60</v>
      </c>
    </row>
    <row r="11" spans="1:14" x14ac:dyDescent="0.25">
      <c r="B11" s="83">
        <v>5</v>
      </c>
      <c r="C11" s="5" t="s">
        <v>214</v>
      </c>
      <c r="D11" s="5" t="s">
        <v>215</v>
      </c>
      <c r="E11" s="5" t="s">
        <v>33</v>
      </c>
      <c r="F11" s="8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5.4833333333333334</v>
      </c>
      <c r="H11" s="12">
        <f t="shared" si="1"/>
        <v>329</v>
      </c>
      <c r="I11" s="12">
        <v>59</v>
      </c>
      <c r="J11" s="12">
        <v>60</v>
      </c>
      <c r="K11" s="12">
        <v>55</v>
      </c>
      <c r="L11" s="12">
        <v>53</v>
      </c>
      <c r="M11" s="12">
        <v>52</v>
      </c>
      <c r="N11" s="12">
        <v>50</v>
      </c>
    </row>
    <row r="12" spans="1:14" x14ac:dyDescent="0.25">
      <c r="B12" s="83">
        <v>6</v>
      </c>
      <c r="C12" s="5" t="s">
        <v>205</v>
      </c>
      <c r="D12" s="5" t="s">
        <v>184</v>
      </c>
      <c r="E12" s="5" t="s">
        <v>33</v>
      </c>
      <c r="F12" s="8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5.4333333333333336</v>
      </c>
      <c r="H12" s="12">
        <f t="shared" si="1"/>
        <v>326</v>
      </c>
      <c r="I12" s="12">
        <v>57</v>
      </c>
      <c r="J12" s="12">
        <v>56</v>
      </c>
      <c r="K12" s="12">
        <v>56</v>
      </c>
      <c r="L12" s="12">
        <v>54</v>
      </c>
      <c r="M12" s="12">
        <v>53</v>
      </c>
      <c r="N12" s="12">
        <v>50</v>
      </c>
    </row>
    <row r="13" spans="1:14" x14ac:dyDescent="0.25">
      <c r="B13" s="83">
        <v>7</v>
      </c>
      <c r="C13" s="5" t="s">
        <v>213</v>
      </c>
      <c r="D13" s="5" t="s">
        <v>209</v>
      </c>
      <c r="E13" s="5" t="s">
        <v>116</v>
      </c>
      <c r="F13" s="8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5.3333333333333339</v>
      </c>
      <c r="H13" s="12">
        <f t="shared" si="1"/>
        <v>320</v>
      </c>
      <c r="I13" s="12">
        <v>45</v>
      </c>
      <c r="J13" s="12">
        <v>43</v>
      </c>
      <c r="K13" s="12">
        <v>63</v>
      </c>
      <c r="L13" s="12">
        <v>60</v>
      </c>
      <c r="M13" s="12">
        <v>55</v>
      </c>
      <c r="N13" s="12">
        <v>54</v>
      </c>
    </row>
    <row r="14" spans="1:14" x14ac:dyDescent="0.25">
      <c r="B14" s="83">
        <v>8</v>
      </c>
      <c r="C14" s="5" t="s">
        <v>114</v>
      </c>
      <c r="D14" s="5" t="s">
        <v>202</v>
      </c>
      <c r="E14" s="5" t="s">
        <v>36</v>
      </c>
      <c r="F14" s="8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5.2333333333333334</v>
      </c>
      <c r="H14" s="12">
        <f t="shared" si="1"/>
        <v>314</v>
      </c>
      <c r="I14" s="12">
        <v>50</v>
      </c>
      <c r="J14" s="12">
        <v>48</v>
      </c>
      <c r="K14" s="12">
        <v>58</v>
      </c>
      <c r="L14" s="12">
        <v>54</v>
      </c>
      <c r="M14" s="12">
        <v>53</v>
      </c>
      <c r="N14" s="12">
        <v>51</v>
      </c>
    </row>
    <row r="15" spans="1:14" x14ac:dyDescent="0.25">
      <c r="B15" s="83">
        <v>9</v>
      </c>
      <c r="C15" s="5" t="s">
        <v>124</v>
      </c>
      <c r="D15" s="5" t="s">
        <v>115</v>
      </c>
      <c r="E15" s="5" t="s">
        <v>33</v>
      </c>
      <c r="F15" s="8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5.05</v>
      </c>
      <c r="H15" s="12">
        <f t="shared" si="1"/>
        <v>303</v>
      </c>
      <c r="I15" s="12">
        <v>54</v>
      </c>
      <c r="J15" s="12">
        <v>54</v>
      </c>
      <c r="K15" s="12">
        <v>50</v>
      </c>
      <c r="L15" s="12">
        <v>48</v>
      </c>
      <c r="M15" s="12">
        <v>50</v>
      </c>
      <c r="N15" s="12">
        <v>47</v>
      </c>
    </row>
    <row r="16" spans="1:14" x14ac:dyDescent="0.25">
      <c r="B16" s="83">
        <v>10</v>
      </c>
      <c r="C16" s="5" t="s">
        <v>191</v>
      </c>
      <c r="D16" s="5" t="s">
        <v>184</v>
      </c>
      <c r="E16" s="5" t="s">
        <v>33</v>
      </c>
      <c r="F16" s="8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5.0166666666666666</v>
      </c>
      <c r="H16" s="12">
        <f t="shared" si="1"/>
        <v>301</v>
      </c>
      <c r="I16" s="12">
        <v>49</v>
      </c>
      <c r="J16" s="12">
        <v>50</v>
      </c>
      <c r="K16" s="12">
        <v>49</v>
      </c>
      <c r="L16" s="12">
        <v>47</v>
      </c>
      <c r="M16" s="12">
        <v>54</v>
      </c>
      <c r="N16" s="12">
        <v>52</v>
      </c>
    </row>
    <row r="17" spans="2:14" x14ac:dyDescent="0.25">
      <c r="B17" s="83">
        <v>11</v>
      </c>
      <c r="C17" s="5" t="s">
        <v>196</v>
      </c>
      <c r="D17" s="5" t="s">
        <v>28</v>
      </c>
      <c r="E17" s="5" t="s">
        <v>33</v>
      </c>
      <c r="F17" s="8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4.9833333333333334</v>
      </c>
      <c r="H17" s="12">
        <f t="shared" si="1"/>
        <v>299</v>
      </c>
      <c r="I17" s="12">
        <v>55</v>
      </c>
      <c r="J17" s="12">
        <v>53</v>
      </c>
      <c r="K17" s="12">
        <v>45</v>
      </c>
      <c r="L17" s="12">
        <v>43</v>
      </c>
      <c r="M17" s="12">
        <v>52</v>
      </c>
      <c r="N17" s="12">
        <v>51</v>
      </c>
    </row>
    <row r="18" spans="2:14" x14ac:dyDescent="0.25">
      <c r="B18" s="83">
        <v>12</v>
      </c>
      <c r="C18" s="5" t="s">
        <v>119</v>
      </c>
      <c r="D18" s="5" t="s">
        <v>28</v>
      </c>
      <c r="E18" s="5" t="s">
        <v>33</v>
      </c>
      <c r="F18" s="8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4.7166666666666668</v>
      </c>
      <c r="H18" s="12">
        <f t="shared" si="1"/>
        <v>283</v>
      </c>
      <c r="I18" s="12">
        <v>49</v>
      </c>
      <c r="J18" s="12">
        <v>49</v>
      </c>
      <c r="K18" s="12">
        <v>43</v>
      </c>
      <c r="L18" s="12">
        <v>41</v>
      </c>
      <c r="M18" s="12">
        <v>51</v>
      </c>
      <c r="N18" s="12">
        <v>50</v>
      </c>
    </row>
    <row r="19" spans="2:14" x14ac:dyDescent="0.25">
      <c r="B19" s="83">
        <v>13</v>
      </c>
      <c r="C19" s="5" t="s">
        <v>197</v>
      </c>
      <c r="D19" s="5" t="s">
        <v>198</v>
      </c>
      <c r="E19" s="5" t="s">
        <v>118</v>
      </c>
      <c r="F19" s="8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4.6833333333333336</v>
      </c>
      <c r="H19" s="12">
        <f t="shared" si="1"/>
        <v>281</v>
      </c>
      <c r="I19" s="12">
        <v>46</v>
      </c>
      <c r="J19" s="12">
        <v>44</v>
      </c>
      <c r="K19" s="12">
        <v>48</v>
      </c>
      <c r="L19" s="12">
        <v>45</v>
      </c>
      <c r="M19" s="12">
        <v>50</v>
      </c>
      <c r="N19" s="12">
        <v>48</v>
      </c>
    </row>
    <row r="20" spans="2:14" x14ac:dyDescent="0.25">
      <c r="B20" s="83">
        <v>14</v>
      </c>
      <c r="C20" s="5" t="s">
        <v>206</v>
      </c>
      <c r="D20" s="5" t="s">
        <v>137</v>
      </c>
      <c r="E20" s="5" t="s">
        <v>33</v>
      </c>
      <c r="F20" s="8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4.2833333333333332</v>
      </c>
      <c r="H20" s="12">
        <f t="shared" si="1"/>
        <v>257</v>
      </c>
      <c r="I20" s="12">
        <v>44</v>
      </c>
      <c r="J20" s="12">
        <v>40</v>
      </c>
      <c r="K20" s="12">
        <v>40</v>
      </c>
      <c r="L20" s="12">
        <v>38</v>
      </c>
      <c r="M20" s="12">
        <v>50</v>
      </c>
      <c r="N20" s="12">
        <v>45</v>
      </c>
    </row>
    <row r="21" spans="2:14" x14ac:dyDescent="0.25">
      <c r="B21" s="83">
        <v>15</v>
      </c>
      <c r="C21" s="5" t="s">
        <v>221</v>
      </c>
      <c r="D21" s="5" t="s">
        <v>28</v>
      </c>
      <c r="E21" s="5" t="s">
        <v>33</v>
      </c>
      <c r="F21" s="8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4.2166666666666668</v>
      </c>
      <c r="H21" s="12">
        <f t="shared" si="1"/>
        <v>253</v>
      </c>
      <c r="I21" s="12">
        <v>33</v>
      </c>
      <c r="J21" s="12">
        <v>30</v>
      </c>
      <c r="K21" s="12">
        <v>48</v>
      </c>
      <c r="L21" s="12">
        <v>47</v>
      </c>
      <c r="M21" s="12">
        <v>48</v>
      </c>
      <c r="N21" s="12">
        <v>47</v>
      </c>
    </row>
    <row r="22" spans="2:14" x14ac:dyDescent="0.25">
      <c r="B22" s="83">
        <v>16</v>
      </c>
      <c r="C22" s="5" t="s">
        <v>208</v>
      </c>
      <c r="D22" s="5" t="s">
        <v>209</v>
      </c>
      <c r="E22" s="59" t="s">
        <v>116</v>
      </c>
      <c r="F22" s="8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4.2166666666666668</v>
      </c>
      <c r="H22" s="12">
        <f t="shared" si="1"/>
        <v>253</v>
      </c>
      <c r="I22" s="12">
        <v>44</v>
      </c>
      <c r="J22" s="12">
        <v>42</v>
      </c>
      <c r="K22" s="12">
        <v>44</v>
      </c>
      <c r="L22" s="12">
        <v>42</v>
      </c>
      <c r="M22" s="12">
        <v>41</v>
      </c>
      <c r="N22" s="12">
        <v>40</v>
      </c>
    </row>
    <row r="23" spans="2:14" x14ac:dyDescent="0.25">
      <c r="B23" s="83">
        <v>17</v>
      </c>
      <c r="C23" s="60" t="s">
        <v>211</v>
      </c>
      <c r="D23" s="60" t="s">
        <v>137</v>
      </c>
      <c r="E23" s="5" t="s">
        <v>33</v>
      </c>
      <c r="F23" s="8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4.0833333333333339</v>
      </c>
      <c r="H23" s="12">
        <f t="shared" si="1"/>
        <v>245</v>
      </c>
      <c r="I23" s="12">
        <v>36</v>
      </c>
      <c r="J23" s="12">
        <v>37</v>
      </c>
      <c r="K23" s="12">
        <v>47</v>
      </c>
      <c r="L23" s="12">
        <v>42</v>
      </c>
      <c r="M23" s="12">
        <v>43</v>
      </c>
      <c r="N23" s="12">
        <v>40</v>
      </c>
    </row>
    <row r="24" spans="2:14" x14ac:dyDescent="0.25">
      <c r="B24" s="83">
        <v>18</v>
      </c>
      <c r="C24" s="5" t="s">
        <v>121</v>
      </c>
      <c r="D24" s="5" t="s">
        <v>28</v>
      </c>
      <c r="E24" s="5" t="s">
        <v>33</v>
      </c>
      <c r="F24" s="8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4.0666666666666664</v>
      </c>
      <c r="H24" s="12">
        <f t="shared" si="1"/>
        <v>244</v>
      </c>
      <c r="I24" s="12">
        <v>34</v>
      </c>
      <c r="J24" s="12">
        <v>31</v>
      </c>
      <c r="K24" s="12">
        <v>42</v>
      </c>
      <c r="L24" s="12">
        <v>37</v>
      </c>
      <c r="M24" s="12">
        <v>51</v>
      </c>
      <c r="N24" s="12">
        <v>49</v>
      </c>
    </row>
    <row r="25" spans="2:14" x14ac:dyDescent="0.25">
      <c r="B25" s="83">
        <v>19</v>
      </c>
      <c r="C25" s="5" t="s">
        <v>199</v>
      </c>
      <c r="D25" s="5" t="s">
        <v>200</v>
      </c>
      <c r="E25" s="5" t="s">
        <v>118</v>
      </c>
      <c r="F25" s="8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4.0333333333333332</v>
      </c>
      <c r="H25" s="12">
        <f t="shared" si="1"/>
        <v>242</v>
      </c>
      <c r="I25" s="12">
        <v>42</v>
      </c>
      <c r="J25" s="12">
        <v>40</v>
      </c>
      <c r="K25" s="12">
        <v>42</v>
      </c>
      <c r="L25" s="12">
        <v>37</v>
      </c>
      <c r="M25" s="12">
        <v>42</v>
      </c>
      <c r="N25" s="12">
        <v>39</v>
      </c>
    </row>
    <row r="26" spans="2:14" x14ac:dyDescent="0.25">
      <c r="B26" s="83">
        <v>20</v>
      </c>
      <c r="C26" s="5" t="s">
        <v>212</v>
      </c>
      <c r="D26" s="5" t="s">
        <v>184</v>
      </c>
      <c r="E26" s="5" t="s">
        <v>33</v>
      </c>
      <c r="F26" s="8" t="str">
        <f>LOOKUP(G26,{0;3;4;5;6;7;8;9;10},{"EN APRENDIZAJE";"REFORZAR APRENDIZAJE";"FALTA PRACTICA";"ACEPTABLE";"BUENO";"MUY BUENO";"SOBRESALIENTE";"EXCELENTE"})</f>
        <v>REFORZAR APRENDIZAJE</v>
      </c>
      <c r="G26" s="12">
        <f t="shared" si="0"/>
        <v>3.9333333333333336</v>
      </c>
      <c r="H26" s="12">
        <f t="shared" si="1"/>
        <v>236</v>
      </c>
      <c r="I26" s="12">
        <v>40</v>
      </c>
      <c r="J26" s="12">
        <v>40</v>
      </c>
      <c r="K26" s="12">
        <v>34</v>
      </c>
      <c r="L26" s="12">
        <v>32</v>
      </c>
      <c r="M26" s="12">
        <v>45</v>
      </c>
      <c r="N26" s="12">
        <v>45</v>
      </c>
    </row>
    <row r="27" spans="2:14" x14ac:dyDescent="0.25">
      <c r="B27" s="83">
        <v>21</v>
      </c>
      <c r="C27" s="5" t="s">
        <v>193</v>
      </c>
      <c r="D27" s="5" t="s">
        <v>137</v>
      </c>
      <c r="E27" s="5" t="s">
        <v>33</v>
      </c>
      <c r="F27" s="8" t="str">
        <f>LOOKUP(G27,{0;3;4;5;6;7;8;9;10},{"EN APRENDIZAJE";"REFORZAR APRENDIZAJE";"FALTA PRACTICA";"ACEPTABLE";"BUENO";"MUY BUENO";"SOBRESALIENTE";"EXCELENTE"})</f>
        <v>REFORZAR APRENDIZAJE</v>
      </c>
      <c r="G27" s="12">
        <f t="shared" si="0"/>
        <v>3.9166666666666665</v>
      </c>
      <c r="H27" s="12">
        <f t="shared" si="1"/>
        <v>235</v>
      </c>
      <c r="I27" s="12">
        <v>34</v>
      </c>
      <c r="J27" s="12">
        <v>39</v>
      </c>
      <c r="K27" s="12">
        <v>42</v>
      </c>
      <c r="L27" s="12">
        <v>45</v>
      </c>
      <c r="M27" s="12">
        <v>35</v>
      </c>
      <c r="N27" s="12">
        <v>40</v>
      </c>
    </row>
    <row r="28" spans="2:14" x14ac:dyDescent="0.25">
      <c r="B28" s="83">
        <v>22</v>
      </c>
      <c r="C28" s="5" t="s">
        <v>192</v>
      </c>
      <c r="D28" s="5" t="s">
        <v>186</v>
      </c>
      <c r="E28" s="5" t="s">
        <v>33</v>
      </c>
      <c r="F28" s="8" t="str">
        <f>LOOKUP(G28,{0;3;4;5;6;7;8;9;10},{"EN APRENDIZAJE";"REFORZAR APRENDIZAJE";"FALTA PRACTICA";"ACEPTABLE";"BUENO";"MUY BUENO";"SOBRESALIENTE";"EXCELENTE"})</f>
        <v>REFORZAR APRENDIZAJE</v>
      </c>
      <c r="G28" s="12">
        <f t="shared" si="0"/>
        <v>3.8333333333333335</v>
      </c>
      <c r="H28" s="12">
        <f t="shared" si="1"/>
        <v>230</v>
      </c>
      <c r="I28" s="12">
        <v>34</v>
      </c>
      <c r="J28" s="12">
        <v>34</v>
      </c>
      <c r="K28" s="12">
        <v>40</v>
      </c>
      <c r="L28" s="12">
        <v>38</v>
      </c>
      <c r="M28" s="12">
        <v>42</v>
      </c>
      <c r="N28" s="12">
        <v>42</v>
      </c>
    </row>
    <row r="29" spans="2:14" x14ac:dyDescent="0.25">
      <c r="B29" s="83">
        <v>23</v>
      </c>
      <c r="C29" s="61" t="s">
        <v>218</v>
      </c>
      <c r="D29" s="62" t="s">
        <v>209</v>
      </c>
      <c r="E29" s="5" t="s">
        <v>116</v>
      </c>
      <c r="F29" s="8" t="str">
        <f>LOOKUP(G29,{0;3;4;5;6;7;8;9;10},{"EN APRENDIZAJE";"REFORZAR APRENDIZAJE";"FALTA PRACTICA";"ACEPTABLE";"BUENO";"MUY BUENO";"SOBRESALIENTE";"EXCELENTE"})</f>
        <v>REFORZAR APRENDIZAJE</v>
      </c>
      <c r="G29" s="12">
        <f t="shared" si="0"/>
        <v>3.7333333333333334</v>
      </c>
      <c r="H29" s="12">
        <f t="shared" si="1"/>
        <v>224</v>
      </c>
      <c r="I29" s="12">
        <v>39</v>
      </c>
      <c r="J29" s="12">
        <v>35</v>
      </c>
      <c r="K29" s="12">
        <v>35</v>
      </c>
      <c r="L29" s="12">
        <v>33</v>
      </c>
      <c r="M29" s="12">
        <v>42</v>
      </c>
      <c r="N29" s="12">
        <v>40</v>
      </c>
    </row>
    <row r="30" spans="2:14" x14ac:dyDescent="0.25">
      <c r="B30" s="83">
        <v>24</v>
      </c>
      <c r="C30" s="5" t="s">
        <v>207</v>
      </c>
      <c r="D30" s="5" t="s">
        <v>28</v>
      </c>
      <c r="E30" s="5" t="s">
        <v>33</v>
      </c>
      <c r="F30" s="8" t="str">
        <f>LOOKUP(G30,{0;3;4;5;6;7;8;9;10},{"EN APRENDIZAJE";"REFORZAR APRENDIZAJE";"FALTA PRACTICA";"ACEPTABLE";"BUENO";"MUY BUENO";"SOBRESALIENTE";"EXCELENTE"})</f>
        <v>REFORZAR APRENDIZAJE</v>
      </c>
      <c r="G30" s="12">
        <f t="shared" si="0"/>
        <v>3.7</v>
      </c>
      <c r="H30" s="12">
        <f t="shared" si="1"/>
        <v>222</v>
      </c>
      <c r="I30" s="12">
        <v>43</v>
      </c>
      <c r="J30" s="12">
        <v>41</v>
      </c>
      <c r="K30" s="12">
        <v>32</v>
      </c>
      <c r="L30" s="12">
        <v>28</v>
      </c>
      <c r="M30" s="12">
        <v>40</v>
      </c>
      <c r="N30" s="12">
        <v>38</v>
      </c>
    </row>
    <row r="31" spans="2:14" x14ac:dyDescent="0.25">
      <c r="B31" s="83">
        <v>25</v>
      </c>
      <c r="C31" s="5" t="s">
        <v>219</v>
      </c>
      <c r="D31" s="5" t="s">
        <v>217</v>
      </c>
      <c r="E31" s="5" t="s">
        <v>33</v>
      </c>
      <c r="F31" s="8" t="str">
        <f>LOOKUP(G31,{0;3;4;5;6;7;8;9;10},{"EN APRENDIZAJE";"REFORZAR APRENDIZAJE";"FALTA PRACTICA";"ACEPTABLE";"BUENO";"MUY BUENO";"SOBRESALIENTE";"EXCELENTE"})</f>
        <v>REFORZAR APRENDIZAJE</v>
      </c>
      <c r="G31" s="12">
        <f t="shared" si="0"/>
        <v>3.6833333333333336</v>
      </c>
      <c r="H31" s="12">
        <f t="shared" si="1"/>
        <v>221</v>
      </c>
      <c r="I31" s="12">
        <v>39</v>
      </c>
      <c r="J31" s="12">
        <v>34</v>
      </c>
      <c r="K31" s="12">
        <v>37</v>
      </c>
      <c r="L31" s="12">
        <v>30</v>
      </c>
      <c r="M31" s="12">
        <v>43</v>
      </c>
      <c r="N31" s="12">
        <v>38</v>
      </c>
    </row>
    <row r="32" spans="2:14" x14ac:dyDescent="0.25">
      <c r="B32" s="83">
        <v>26</v>
      </c>
      <c r="C32" s="5" t="s">
        <v>201</v>
      </c>
      <c r="D32" s="5" t="s">
        <v>189</v>
      </c>
      <c r="E32" s="5" t="s">
        <v>190</v>
      </c>
      <c r="F32" s="8" t="str">
        <f>LOOKUP(G32,{0;3;4;5;6;7;8;9;10},{"EN APRENDIZAJE";"REFORZAR APRENDIZAJE";"FALTA PRACTICA";"ACEPTABLE";"BUENO";"MUY BUENO";"SOBRESALIENTE";"EXCELENTE"})</f>
        <v>REFORZAR APRENDIZAJE</v>
      </c>
      <c r="G32" s="12">
        <f t="shared" si="0"/>
        <v>3.5833333333333335</v>
      </c>
      <c r="H32" s="12">
        <f t="shared" si="1"/>
        <v>215</v>
      </c>
      <c r="I32" s="12">
        <v>39</v>
      </c>
      <c r="J32" s="12">
        <v>36</v>
      </c>
      <c r="K32" s="12">
        <v>33</v>
      </c>
      <c r="L32" s="12">
        <v>28</v>
      </c>
      <c r="M32" s="12">
        <v>41</v>
      </c>
      <c r="N32" s="12">
        <v>38</v>
      </c>
    </row>
    <row r="33" spans="2:14" x14ac:dyDescent="0.25">
      <c r="B33" s="83">
        <v>27</v>
      </c>
      <c r="C33" s="5" t="s">
        <v>194</v>
      </c>
      <c r="D33" s="5" t="s">
        <v>195</v>
      </c>
      <c r="E33" s="5" t="s">
        <v>33</v>
      </c>
      <c r="F33" s="8" t="str">
        <f>LOOKUP(G33,{0;3;4;5;6;7;8;9;10},{"EN APRENDIZAJE";"REFORZAR APRENDIZAJE";"FALTA PRACTICA";"ACEPTABLE";"BUENO";"MUY BUENO";"SOBRESALIENTE";"EXCELENTE"})</f>
        <v>REFORZAR APRENDIZAJE</v>
      </c>
      <c r="G33" s="12">
        <f t="shared" si="0"/>
        <v>3.05</v>
      </c>
      <c r="H33" s="12">
        <f t="shared" si="1"/>
        <v>183</v>
      </c>
      <c r="I33" s="12">
        <v>27</v>
      </c>
      <c r="J33" s="12">
        <v>20</v>
      </c>
      <c r="K33" s="12">
        <v>38</v>
      </c>
      <c r="L33" s="12">
        <v>27</v>
      </c>
      <c r="M33" s="12">
        <v>40</v>
      </c>
      <c r="N33" s="12">
        <v>31</v>
      </c>
    </row>
    <row r="34" spans="2:14" x14ac:dyDescent="0.25">
      <c r="B34" s="83">
        <v>28</v>
      </c>
      <c r="C34" s="5" t="s">
        <v>552</v>
      </c>
      <c r="D34" s="5" t="s">
        <v>545</v>
      </c>
      <c r="E34" s="5" t="s">
        <v>37</v>
      </c>
      <c r="F34" s="8" t="str">
        <f>LOOKUP(G34,{0;3;4;5;6;7;8;9;10},{"EN APRENDIZAJE";"REFORZAR APRENDIZAJE";"FALTA PRACTICA";"ACEPTABLE";"BUENO";"MUY BUENO";"SOBRESALIENTE";"EXCELENTE"})</f>
        <v>EN APRENDIZAJE</v>
      </c>
      <c r="G34" s="12">
        <f t="shared" si="0"/>
        <v>2.9666666666666668</v>
      </c>
      <c r="H34" s="12">
        <f t="shared" si="1"/>
        <v>178</v>
      </c>
      <c r="I34" s="12">
        <v>28</v>
      </c>
      <c r="J34" s="12">
        <v>20</v>
      </c>
      <c r="K34" s="12">
        <v>34</v>
      </c>
      <c r="L34" s="12">
        <v>24</v>
      </c>
      <c r="M34" s="12">
        <v>40</v>
      </c>
      <c r="N34" s="12">
        <v>32</v>
      </c>
    </row>
    <row r="35" spans="2:14" x14ac:dyDescent="0.25">
      <c r="B35" s="83">
        <v>29</v>
      </c>
      <c r="C35" s="5" t="s">
        <v>210</v>
      </c>
      <c r="D35" s="5" t="s">
        <v>198</v>
      </c>
      <c r="E35" s="5" t="s">
        <v>118</v>
      </c>
      <c r="F35" s="8" t="str">
        <f>LOOKUP(G35,{0;3;4;5;6;7;8;9;10},{"EN APRENDIZAJE";"REFORZAR APRENDIZAJE";"FALTA PRACTICA";"ACEPTABLE";"BUENO";"MUY BUENO";"SOBRESALIENTE";"EXCELENTE"})</f>
        <v>EN APRENDIZAJE</v>
      </c>
      <c r="G35" s="12">
        <f t="shared" si="0"/>
        <v>2.833333333333333</v>
      </c>
      <c r="H35" s="12">
        <f t="shared" si="1"/>
        <v>170</v>
      </c>
      <c r="I35" s="12">
        <v>21</v>
      </c>
      <c r="J35" s="12">
        <v>19</v>
      </c>
      <c r="K35" s="12">
        <v>36</v>
      </c>
      <c r="L35" s="12">
        <v>31</v>
      </c>
      <c r="M35" s="12">
        <v>33</v>
      </c>
      <c r="N35" s="12">
        <v>30</v>
      </c>
    </row>
    <row r="36" spans="2:14" x14ac:dyDescent="0.25">
      <c r="B36" s="83">
        <v>30</v>
      </c>
      <c r="C36" s="5" t="s">
        <v>204</v>
      </c>
      <c r="D36" s="5" t="s">
        <v>29</v>
      </c>
      <c r="E36" s="5" t="s">
        <v>33</v>
      </c>
      <c r="F36" s="8" t="str">
        <f>LOOKUP(G36,{0;3;4;5;6;7;8;9;10},{"EN APRENDIZAJE";"REFORZAR APRENDIZAJE";"FALTA PRACTICA";"ACEPTABLE";"BUENO";"MUY BUENO";"SOBRESALIENTE";"EXCELENTE"})</f>
        <v>EN APRENDIZAJE</v>
      </c>
      <c r="G36" s="12">
        <f t="shared" si="0"/>
        <v>2.7166666666666668</v>
      </c>
      <c r="H36" s="12">
        <f t="shared" si="1"/>
        <v>163</v>
      </c>
      <c r="I36" s="12">
        <v>30</v>
      </c>
      <c r="J36" s="12">
        <v>21</v>
      </c>
      <c r="K36" s="12">
        <v>32</v>
      </c>
      <c r="L36" s="12">
        <v>23</v>
      </c>
      <c r="M36" s="12">
        <v>33</v>
      </c>
      <c r="N36" s="12">
        <v>24</v>
      </c>
    </row>
    <row r="37" spans="2:14" x14ac:dyDescent="0.25">
      <c r="B37" s="83">
        <v>31</v>
      </c>
      <c r="C37" s="5" t="s">
        <v>216</v>
      </c>
      <c r="D37" s="5" t="s">
        <v>217</v>
      </c>
      <c r="E37" s="5" t="s">
        <v>33</v>
      </c>
      <c r="F37" s="8" t="str">
        <f>LOOKUP(G37,{0;3;4;5;6;7;8;9;10},{"EN APRENDIZAJE";"REFORZAR APRENDIZAJE";"FALTA PRACTICA";"ACEPTABLE";"BUENO";"MUY BUENO";"SOBRESALIENTE";"EXCELENTE"})</f>
        <v>EN APRENDIZAJE</v>
      </c>
      <c r="G37" s="12">
        <f t="shared" si="0"/>
        <v>1.4833333333333334</v>
      </c>
      <c r="H37" s="12">
        <f t="shared" si="1"/>
        <v>89</v>
      </c>
      <c r="I37" s="12">
        <v>10</v>
      </c>
      <c r="J37" s="12">
        <v>10</v>
      </c>
      <c r="K37" s="12">
        <v>20</v>
      </c>
      <c r="L37" s="12">
        <v>10</v>
      </c>
      <c r="M37" s="12">
        <v>23</v>
      </c>
      <c r="N37" s="12">
        <v>16</v>
      </c>
    </row>
    <row r="38" spans="2:14" x14ac:dyDescent="0.25">
      <c r="J38" s="89"/>
    </row>
  </sheetData>
  <sortState ref="C7:N20">
    <sortCondition ref="F7:F20" customList="EXCELENTE,SOBRE SALIENTE,MUY BUENO,BUENO,ACEPTABLE,FALTA PRACTICA,REFORZAR APRENDIZAJE,EN APRENDIZAJE"/>
    <sortCondition ref="C7:C20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54"/>
  <sheetViews>
    <sheetView zoomScale="74" zoomScaleNormal="74" workbookViewId="0"/>
  </sheetViews>
  <sheetFormatPr baseColWidth="10" defaultColWidth="11.42578125" defaultRowHeight="15" x14ac:dyDescent="0.25"/>
  <cols>
    <col min="2" max="2" width="6.42578125" bestFit="1" customWidth="1"/>
    <col min="3" max="3" width="40.42578125" customWidth="1"/>
    <col min="4" max="4" width="28.7109375" customWidth="1"/>
    <col min="5" max="5" width="18.140625" customWidth="1"/>
    <col min="6" max="6" width="25.710937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61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5" t="s">
        <v>4</v>
      </c>
      <c r="H6" s="15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128</v>
      </c>
      <c r="D7" s="5" t="s">
        <v>120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BUENO</v>
      </c>
      <c r="G7" s="8">
        <f t="shared" ref="G7:G54" si="0">AVERAGE(I7:N7)/10</f>
        <v>6.05</v>
      </c>
      <c r="H7" s="12">
        <f t="shared" ref="H7:H54" si="1">SUM(I7:N7)</f>
        <v>363</v>
      </c>
      <c r="I7" s="12">
        <v>64</v>
      </c>
      <c r="J7" s="12">
        <v>62</v>
      </c>
      <c r="K7" s="12">
        <v>59</v>
      </c>
      <c r="L7" s="12">
        <v>58</v>
      </c>
      <c r="M7" s="12">
        <v>60</v>
      </c>
      <c r="N7" s="12">
        <v>60</v>
      </c>
    </row>
    <row r="8" spans="1:14" x14ac:dyDescent="0.25">
      <c r="B8" s="83">
        <v>2</v>
      </c>
      <c r="C8" s="5" t="s">
        <v>236</v>
      </c>
      <c r="D8" s="5" t="s">
        <v>35</v>
      </c>
      <c r="E8" s="5" t="s">
        <v>36</v>
      </c>
      <c r="F8" s="3" t="str">
        <f>LOOKUP(G8,{0;3;4;5;6;7;8;9;10},{"EN APRENDIZAJE";"REFORZAR APRENDIZAJE";"FALTA PRACTICA";"ACEPTABLE";"BUENO";"MUY BUENO";"SOBRESALIENTE";"EXCELENTE"})</f>
        <v>BUENO</v>
      </c>
      <c r="G8" s="8">
        <f t="shared" si="0"/>
        <v>6.0333333333333332</v>
      </c>
      <c r="H8" s="12">
        <f t="shared" si="1"/>
        <v>362</v>
      </c>
      <c r="I8" s="12">
        <v>61</v>
      </c>
      <c r="J8" s="12">
        <v>60</v>
      </c>
      <c r="K8" s="12">
        <v>61</v>
      </c>
      <c r="L8" s="12">
        <v>60</v>
      </c>
      <c r="M8" s="12">
        <v>60</v>
      </c>
      <c r="N8" s="12">
        <v>60</v>
      </c>
    </row>
    <row r="9" spans="1:14" x14ac:dyDescent="0.25">
      <c r="B9" s="83">
        <v>3</v>
      </c>
      <c r="C9" s="5" t="s">
        <v>233</v>
      </c>
      <c r="D9" s="5" t="s">
        <v>186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5.8</v>
      </c>
      <c r="H9" s="12">
        <f t="shared" si="1"/>
        <v>348</v>
      </c>
      <c r="I9" s="12">
        <v>62</v>
      </c>
      <c r="J9" s="12">
        <v>64</v>
      </c>
      <c r="K9" s="12">
        <v>54</v>
      </c>
      <c r="L9" s="12">
        <v>53</v>
      </c>
      <c r="M9" s="12">
        <v>56</v>
      </c>
      <c r="N9" s="12">
        <v>59</v>
      </c>
    </row>
    <row r="10" spans="1:14" x14ac:dyDescent="0.25">
      <c r="B10" s="83">
        <v>4</v>
      </c>
      <c r="C10" s="5" t="s">
        <v>258</v>
      </c>
      <c r="D10" s="5" t="s">
        <v>28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5.3666666666666663</v>
      </c>
      <c r="H10" s="12">
        <f t="shared" si="1"/>
        <v>322</v>
      </c>
      <c r="I10" s="12">
        <v>56</v>
      </c>
      <c r="J10" s="12">
        <v>54</v>
      </c>
      <c r="K10" s="12">
        <v>57</v>
      </c>
      <c r="L10" s="12">
        <v>57</v>
      </c>
      <c r="M10" s="12">
        <v>49</v>
      </c>
      <c r="N10" s="12">
        <v>49</v>
      </c>
    </row>
    <row r="11" spans="1:14" x14ac:dyDescent="0.25">
      <c r="B11" s="83">
        <v>5</v>
      </c>
      <c r="C11" s="5" t="s">
        <v>246</v>
      </c>
      <c r="D11" s="5" t="s">
        <v>136</v>
      </c>
      <c r="E11" s="5" t="s">
        <v>36</v>
      </c>
      <c r="F11" s="3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5.2</v>
      </c>
      <c r="H11" s="12">
        <f t="shared" si="1"/>
        <v>312</v>
      </c>
      <c r="I11" s="12">
        <v>66</v>
      </c>
      <c r="J11" s="12">
        <v>62</v>
      </c>
      <c r="K11" s="12">
        <v>52</v>
      </c>
      <c r="L11" s="12">
        <v>48</v>
      </c>
      <c r="M11" s="12">
        <v>42</v>
      </c>
      <c r="N11" s="12">
        <v>42</v>
      </c>
    </row>
    <row r="12" spans="1:14" x14ac:dyDescent="0.25">
      <c r="B12" s="83">
        <v>6</v>
      </c>
      <c r="C12" s="5" t="s">
        <v>251</v>
      </c>
      <c r="D12" s="5" t="s">
        <v>137</v>
      </c>
      <c r="E12" s="5" t="s">
        <v>33</v>
      </c>
      <c r="F12" s="3" t="str">
        <f>LOOKUP(G12,{0;3;4;5;6;7;8;9;10},{"EN APRENDIZAJE";"REFORZAR APRENDIZAJE";"FALTA PRACTICA";"ACEPTABLE";"BUENO";"MUY BUENO";"SOBRESALIENTE";"EXCELENTE"})</f>
        <v>ACEPTABLE</v>
      </c>
      <c r="G12" s="8">
        <f t="shared" si="0"/>
        <v>5.0666666666666664</v>
      </c>
      <c r="H12" s="12">
        <f t="shared" si="1"/>
        <v>304</v>
      </c>
      <c r="I12" s="12">
        <v>50</v>
      </c>
      <c r="J12" s="12">
        <v>50</v>
      </c>
      <c r="K12" s="12">
        <v>53</v>
      </c>
      <c r="L12" s="12">
        <v>52</v>
      </c>
      <c r="M12" s="12">
        <v>50</v>
      </c>
      <c r="N12" s="12">
        <v>49</v>
      </c>
    </row>
    <row r="13" spans="1:14" x14ac:dyDescent="0.25">
      <c r="B13" s="83">
        <v>7</v>
      </c>
      <c r="C13" s="5" t="s">
        <v>260</v>
      </c>
      <c r="D13" s="5" t="s">
        <v>215</v>
      </c>
      <c r="E13" s="5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8">
        <f t="shared" si="0"/>
        <v>5.05</v>
      </c>
      <c r="H13" s="12">
        <f t="shared" si="1"/>
        <v>303</v>
      </c>
      <c r="I13" s="12">
        <v>50</v>
      </c>
      <c r="J13" s="12">
        <v>52</v>
      </c>
      <c r="K13" s="12">
        <v>53</v>
      </c>
      <c r="L13" s="12">
        <v>51</v>
      </c>
      <c r="M13" s="12">
        <v>47</v>
      </c>
      <c r="N13" s="12">
        <v>50</v>
      </c>
    </row>
    <row r="14" spans="1:14" x14ac:dyDescent="0.25">
      <c r="B14" s="83">
        <v>8</v>
      </c>
      <c r="C14" s="5" t="s">
        <v>247</v>
      </c>
      <c r="D14" s="5" t="s">
        <v>28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8">
        <f t="shared" si="0"/>
        <v>5.0166666666666666</v>
      </c>
      <c r="H14" s="12">
        <f t="shared" si="1"/>
        <v>301</v>
      </c>
      <c r="I14" s="12">
        <v>51</v>
      </c>
      <c r="J14" s="12">
        <v>50</v>
      </c>
      <c r="K14" s="12">
        <v>51</v>
      </c>
      <c r="L14" s="12">
        <v>49</v>
      </c>
      <c r="M14" s="12">
        <v>50</v>
      </c>
      <c r="N14" s="12">
        <v>50</v>
      </c>
    </row>
    <row r="15" spans="1:14" x14ac:dyDescent="0.25">
      <c r="B15" s="83">
        <v>9</v>
      </c>
      <c r="C15" s="5" t="s">
        <v>126</v>
      </c>
      <c r="D15" s="5" t="s">
        <v>115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4.8499999999999996</v>
      </c>
      <c r="H15" s="12">
        <f t="shared" si="1"/>
        <v>291</v>
      </c>
      <c r="I15" s="12">
        <v>52</v>
      </c>
      <c r="J15" s="12">
        <v>50</v>
      </c>
      <c r="K15" s="12">
        <v>50</v>
      </c>
      <c r="L15" s="12">
        <v>47</v>
      </c>
      <c r="M15" s="12">
        <v>47</v>
      </c>
      <c r="N15" s="12">
        <v>45</v>
      </c>
    </row>
    <row r="16" spans="1:14" x14ac:dyDescent="0.25">
      <c r="B16" s="83">
        <v>10</v>
      </c>
      <c r="C16" s="5" t="s">
        <v>256</v>
      </c>
      <c r="D16" s="5" t="s">
        <v>257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4.8333333333333339</v>
      </c>
      <c r="H16" s="12">
        <f t="shared" si="1"/>
        <v>290</v>
      </c>
      <c r="I16" s="12">
        <v>48</v>
      </c>
      <c r="J16" s="12">
        <v>47</v>
      </c>
      <c r="K16" s="12">
        <v>49</v>
      </c>
      <c r="L16" s="12">
        <v>51</v>
      </c>
      <c r="M16" s="12">
        <v>45</v>
      </c>
      <c r="N16" s="12">
        <v>50</v>
      </c>
    </row>
    <row r="17" spans="2:14" x14ac:dyDescent="0.25">
      <c r="B17" s="83">
        <v>11</v>
      </c>
      <c r="C17" s="5" t="s">
        <v>234</v>
      </c>
      <c r="D17" s="5" t="s">
        <v>181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4.75</v>
      </c>
      <c r="H17" s="12">
        <f t="shared" si="1"/>
        <v>285</v>
      </c>
      <c r="I17" s="12">
        <v>58</v>
      </c>
      <c r="J17" s="12">
        <v>50</v>
      </c>
      <c r="K17" s="12">
        <v>50</v>
      </c>
      <c r="L17" s="12">
        <v>43</v>
      </c>
      <c r="M17" s="12">
        <v>45</v>
      </c>
      <c r="N17" s="12">
        <v>39</v>
      </c>
    </row>
    <row r="18" spans="2:14" x14ac:dyDescent="0.25">
      <c r="B18" s="83">
        <v>12</v>
      </c>
      <c r="C18" s="5" t="s">
        <v>262</v>
      </c>
      <c r="D18" s="5" t="s">
        <v>224</v>
      </c>
      <c r="E18" s="5" t="s">
        <v>37</v>
      </c>
      <c r="F18" s="3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4.6333333333333337</v>
      </c>
      <c r="H18" s="12">
        <f t="shared" si="1"/>
        <v>278</v>
      </c>
      <c r="I18" s="12">
        <v>50</v>
      </c>
      <c r="J18" s="12">
        <v>46</v>
      </c>
      <c r="K18" s="12">
        <v>47</v>
      </c>
      <c r="L18" s="12">
        <v>45</v>
      </c>
      <c r="M18" s="12">
        <v>46</v>
      </c>
      <c r="N18" s="12">
        <v>44</v>
      </c>
    </row>
    <row r="19" spans="2:14" x14ac:dyDescent="0.25">
      <c r="B19" s="83">
        <v>13</v>
      </c>
      <c r="C19" s="5" t="s">
        <v>238</v>
      </c>
      <c r="D19" s="5" t="s">
        <v>209</v>
      </c>
      <c r="E19" s="5" t="s">
        <v>116</v>
      </c>
      <c r="F19" s="3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4.6166666666666663</v>
      </c>
      <c r="H19" s="12">
        <f t="shared" si="1"/>
        <v>277</v>
      </c>
      <c r="I19" s="12">
        <v>49</v>
      </c>
      <c r="J19" s="12">
        <v>53</v>
      </c>
      <c r="K19" s="12">
        <v>45</v>
      </c>
      <c r="L19" s="12">
        <v>45</v>
      </c>
      <c r="M19" s="12">
        <v>41</v>
      </c>
      <c r="N19" s="12">
        <v>44</v>
      </c>
    </row>
    <row r="20" spans="2:14" x14ac:dyDescent="0.25">
      <c r="B20" s="83">
        <v>14</v>
      </c>
      <c r="C20" s="5" t="s">
        <v>529</v>
      </c>
      <c r="D20" s="5" t="s">
        <v>198</v>
      </c>
      <c r="E20" s="5" t="s">
        <v>118</v>
      </c>
      <c r="F20" s="3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4.5999999999999996</v>
      </c>
      <c r="H20" s="12">
        <f t="shared" si="1"/>
        <v>276</v>
      </c>
      <c r="I20" s="12">
        <v>47</v>
      </c>
      <c r="J20" s="12">
        <v>45</v>
      </c>
      <c r="K20" s="12">
        <v>47</v>
      </c>
      <c r="L20" s="12">
        <v>43</v>
      </c>
      <c r="M20" s="12">
        <v>47</v>
      </c>
      <c r="N20" s="12">
        <v>47</v>
      </c>
    </row>
    <row r="21" spans="2:14" x14ac:dyDescent="0.25">
      <c r="B21" s="83">
        <v>15</v>
      </c>
      <c r="C21" s="5" t="s">
        <v>252</v>
      </c>
      <c r="D21" s="5" t="s">
        <v>186</v>
      </c>
      <c r="E21" s="5" t="s">
        <v>33</v>
      </c>
      <c r="F21" s="3" t="str">
        <f>LOOKUP(G21,{0;3;4;5;6;7;8;9;10},{"EN APRENDIZAJE";"REFORZAR APRENDIZAJE";"FALTA PRACTICA";"ACEPTABLE";"BUENO";"MUY BUENO";"SOBRESALIENTE";"EXCELENTE"})</f>
        <v>FALTA PRACTICA</v>
      </c>
      <c r="G21" s="8">
        <f t="shared" si="0"/>
        <v>4.5999999999999996</v>
      </c>
      <c r="H21" s="12">
        <f t="shared" si="1"/>
        <v>276</v>
      </c>
      <c r="I21" s="12">
        <v>53</v>
      </c>
      <c r="J21" s="12">
        <v>51</v>
      </c>
      <c r="K21" s="12">
        <v>47</v>
      </c>
      <c r="L21" s="12">
        <v>40</v>
      </c>
      <c r="M21" s="12">
        <v>42</v>
      </c>
      <c r="N21" s="12">
        <v>43</v>
      </c>
    </row>
    <row r="22" spans="2:14" x14ac:dyDescent="0.25">
      <c r="B22" s="83">
        <v>16</v>
      </c>
      <c r="C22" s="5" t="s">
        <v>125</v>
      </c>
      <c r="D22" s="5" t="s">
        <v>35</v>
      </c>
      <c r="E22" s="5" t="s">
        <v>36</v>
      </c>
      <c r="F22" s="3" t="str">
        <f>LOOKUP(G22,{0;3;4;5;6;7;8;9;10},{"EN APRENDIZAJE";"REFORZAR APRENDIZAJE";"FALTA PRACTICA";"ACEPTABLE";"BUENO";"MUY BUENO";"SOBRESALIENTE";"EXCELENTE"})</f>
        <v>FALTA PRACTICA</v>
      </c>
      <c r="G22" s="8">
        <f t="shared" si="0"/>
        <v>4.55</v>
      </c>
      <c r="H22" s="12">
        <f t="shared" si="1"/>
        <v>273</v>
      </c>
      <c r="I22" s="12">
        <v>58</v>
      </c>
      <c r="J22" s="12">
        <v>50</v>
      </c>
      <c r="K22" s="12">
        <v>48</v>
      </c>
      <c r="L22" s="12">
        <v>40</v>
      </c>
      <c r="M22" s="12">
        <v>41</v>
      </c>
      <c r="N22" s="12">
        <v>36</v>
      </c>
    </row>
    <row r="23" spans="2:14" x14ac:dyDescent="0.25">
      <c r="B23" s="83">
        <v>17</v>
      </c>
      <c r="C23" s="5" t="s">
        <v>243</v>
      </c>
      <c r="D23" s="5" t="s">
        <v>228</v>
      </c>
      <c r="E23" s="5" t="s">
        <v>37</v>
      </c>
      <c r="F23" s="3" t="str">
        <f>LOOKUP(G23,{0;3;4;5;6;7;8;9;10},{"EN APRENDIZAJE";"REFORZAR APRENDIZAJE";"FALTA PRACTICA";"ACEPTABLE";"BUENO";"MUY BUENO";"SOBRESALIENTE";"EXCELENTE"})</f>
        <v>FALTA PRACTICA</v>
      </c>
      <c r="G23" s="8">
        <f t="shared" si="0"/>
        <v>4.3</v>
      </c>
      <c r="H23" s="12">
        <f t="shared" si="1"/>
        <v>258</v>
      </c>
      <c r="I23" s="12">
        <v>43</v>
      </c>
      <c r="J23" s="12">
        <v>39</v>
      </c>
      <c r="K23" s="12">
        <v>50</v>
      </c>
      <c r="L23" s="12">
        <v>48</v>
      </c>
      <c r="M23" s="12">
        <v>40</v>
      </c>
      <c r="N23" s="12">
        <v>38</v>
      </c>
    </row>
    <row r="24" spans="2:14" x14ac:dyDescent="0.25">
      <c r="B24" s="83">
        <v>18</v>
      </c>
      <c r="C24" s="5" t="s">
        <v>263</v>
      </c>
      <c r="D24" s="5" t="s">
        <v>224</v>
      </c>
      <c r="E24" s="5" t="s">
        <v>37</v>
      </c>
      <c r="F24" s="3" t="str">
        <f>LOOKUP(G24,{0;3;4;5;6;7;8;9;10},{"EN APRENDIZAJE";"REFORZAR APRENDIZAJE";"FALTA PRACTICA";"ACEPTABLE";"BUENO";"MUY BUENO";"SOBRESALIENTE";"EXCELENTE"})</f>
        <v>FALTA PRACTICA</v>
      </c>
      <c r="G24" s="8">
        <f t="shared" si="0"/>
        <v>4.3</v>
      </c>
      <c r="H24" s="12">
        <f t="shared" si="1"/>
        <v>258</v>
      </c>
      <c r="I24" s="12">
        <v>48</v>
      </c>
      <c r="J24" s="12">
        <v>46</v>
      </c>
      <c r="K24" s="12">
        <v>43</v>
      </c>
      <c r="L24" s="12">
        <v>41</v>
      </c>
      <c r="M24" s="12">
        <v>40</v>
      </c>
      <c r="N24" s="12">
        <v>40</v>
      </c>
    </row>
    <row r="25" spans="2:14" x14ac:dyDescent="0.25">
      <c r="B25" s="83">
        <v>19</v>
      </c>
      <c r="C25" s="5" t="s">
        <v>245</v>
      </c>
      <c r="D25" s="5" t="s">
        <v>186</v>
      </c>
      <c r="E25" s="5" t="s">
        <v>33</v>
      </c>
      <c r="F25" s="3" t="str">
        <f>LOOKUP(G25,{0;3;4;5;6;7;8;9;10},{"EN APRENDIZAJE";"REFORZAR APRENDIZAJE";"FALTA PRACTICA";"ACEPTABLE";"BUENO";"MUY BUENO";"SOBRESALIENTE";"EXCELENTE"})</f>
        <v>FALTA PRACTICA</v>
      </c>
      <c r="G25" s="8">
        <f t="shared" si="0"/>
        <v>4.2833333333333332</v>
      </c>
      <c r="H25" s="12">
        <f t="shared" si="1"/>
        <v>257</v>
      </c>
      <c r="I25" s="12">
        <v>52</v>
      </c>
      <c r="J25" s="12">
        <v>45</v>
      </c>
      <c r="K25" s="12">
        <v>43</v>
      </c>
      <c r="L25" s="12">
        <v>40</v>
      </c>
      <c r="M25" s="12">
        <v>41</v>
      </c>
      <c r="N25" s="12">
        <v>36</v>
      </c>
    </row>
    <row r="26" spans="2:14" x14ac:dyDescent="0.25">
      <c r="B26" s="83">
        <v>20</v>
      </c>
      <c r="C26" s="5" t="s">
        <v>250</v>
      </c>
      <c r="D26" s="5" t="s">
        <v>115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FALTA PRACTICA</v>
      </c>
      <c r="G26" s="8">
        <f t="shared" si="0"/>
        <v>4.2666666666666666</v>
      </c>
      <c r="H26" s="12">
        <f t="shared" si="1"/>
        <v>256</v>
      </c>
      <c r="I26" s="12">
        <v>43</v>
      </c>
      <c r="J26" s="12">
        <v>44</v>
      </c>
      <c r="K26" s="12">
        <v>42</v>
      </c>
      <c r="L26" s="12">
        <v>42</v>
      </c>
      <c r="M26" s="12">
        <v>41</v>
      </c>
      <c r="N26" s="12">
        <v>44</v>
      </c>
    </row>
    <row r="27" spans="2:14" x14ac:dyDescent="0.25">
      <c r="B27" s="83">
        <v>21</v>
      </c>
      <c r="C27" s="5" t="s">
        <v>261</v>
      </c>
      <c r="D27" s="5" t="s">
        <v>215</v>
      </c>
      <c r="E27" s="5" t="s">
        <v>33</v>
      </c>
      <c r="F27" s="3" t="str">
        <f>LOOKUP(G27,{0;3;4;5;6;7;8;9;10},{"EN APRENDIZAJE";"REFORZAR APRENDIZAJE";"FALTA PRACTICA";"ACEPTABLE";"BUENO";"MUY BUENO";"SOBRESALIENTE";"EXCELENTE"})</f>
        <v>FALTA PRACTICA</v>
      </c>
      <c r="G27" s="8">
        <f t="shared" si="0"/>
        <v>4.2</v>
      </c>
      <c r="H27" s="12">
        <f t="shared" si="1"/>
        <v>252</v>
      </c>
      <c r="I27" s="12">
        <v>45</v>
      </c>
      <c r="J27" s="12">
        <v>46</v>
      </c>
      <c r="K27" s="12">
        <v>45</v>
      </c>
      <c r="L27" s="12">
        <v>43</v>
      </c>
      <c r="M27" s="12">
        <v>35</v>
      </c>
      <c r="N27" s="12">
        <v>38</v>
      </c>
    </row>
    <row r="28" spans="2:14" x14ac:dyDescent="0.25">
      <c r="B28" s="83">
        <v>22</v>
      </c>
      <c r="C28" s="5" t="s">
        <v>235</v>
      </c>
      <c r="D28" s="5" t="s">
        <v>136</v>
      </c>
      <c r="E28" s="5" t="s">
        <v>36</v>
      </c>
      <c r="F28" s="3" t="str">
        <f>LOOKUP(G28,{0;3;4;5;6;7;8;9;10},{"EN APRENDIZAJE";"REFORZAR APRENDIZAJE";"FALTA PRACTICA";"ACEPTABLE";"BUENO";"MUY BUENO";"SOBRESALIENTE";"EXCELENTE"})</f>
        <v>FALTA PRACTICA</v>
      </c>
      <c r="G28" s="8">
        <f t="shared" si="0"/>
        <v>4.1833333333333336</v>
      </c>
      <c r="H28" s="12">
        <f t="shared" si="1"/>
        <v>251</v>
      </c>
      <c r="I28" s="12">
        <v>49</v>
      </c>
      <c r="J28" s="12">
        <v>44</v>
      </c>
      <c r="K28" s="12">
        <v>42</v>
      </c>
      <c r="L28" s="12">
        <v>39</v>
      </c>
      <c r="M28" s="12">
        <v>40</v>
      </c>
      <c r="N28" s="12">
        <v>37</v>
      </c>
    </row>
    <row r="29" spans="2:14" x14ac:dyDescent="0.25">
      <c r="B29" s="83">
        <v>23</v>
      </c>
      <c r="C29" s="5" t="s">
        <v>249</v>
      </c>
      <c r="D29" s="5" t="s">
        <v>141</v>
      </c>
      <c r="E29" s="5" t="s">
        <v>37</v>
      </c>
      <c r="F29" s="3" t="str">
        <f>LOOKUP(G29,{0;3;4;5;6;7;8;9;10},{"EN APRENDIZAJE";"REFORZAR APRENDIZAJE";"FALTA PRACTICA";"ACEPTABLE";"BUENO";"MUY BUENO";"SOBRESALIENTE";"EXCELENTE"})</f>
        <v>FALTA PRACTICA</v>
      </c>
      <c r="G29" s="8">
        <f t="shared" si="0"/>
        <v>4.1666666666666661</v>
      </c>
      <c r="H29" s="12">
        <f t="shared" si="1"/>
        <v>250</v>
      </c>
      <c r="I29" s="12">
        <v>45</v>
      </c>
      <c r="J29" s="12">
        <v>43</v>
      </c>
      <c r="K29" s="12">
        <v>40</v>
      </c>
      <c r="L29" s="12">
        <v>38</v>
      </c>
      <c r="M29" s="12">
        <v>41</v>
      </c>
      <c r="N29" s="12">
        <v>43</v>
      </c>
    </row>
    <row r="30" spans="2:14" x14ac:dyDescent="0.25">
      <c r="B30" s="83">
        <v>24</v>
      </c>
      <c r="C30" s="5" t="s">
        <v>267</v>
      </c>
      <c r="D30" s="5" t="s">
        <v>224</v>
      </c>
      <c r="E30" s="5" t="s">
        <v>37</v>
      </c>
      <c r="F30" s="3" t="str">
        <f>LOOKUP(G30,{0;3;4;5;6;7;8;9;10},{"EN APRENDIZAJE";"REFORZAR APRENDIZAJE";"FALTA PRACTICA";"ACEPTABLE";"BUENO";"MUY BUENO";"SOBRESALIENTE";"EXCELENTE"})</f>
        <v>FALTA PRACTICA</v>
      </c>
      <c r="G30" s="8">
        <f t="shared" si="0"/>
        <v>4.1333333333333337</v>
      </c>
      <c r="H30" s="12">
        <f t="shared" si="1"/>
        <v>248</v>
      </c>
      <c r="I30" s="12">
        <v>41</v>
      </c>
      <c r="J30" s="12">
        <v>41</v>
      </c>
      <c r="K30" s="12">
        <v>43</v>
      </c>
      <c r="L30" s="12">
        <v>42</v>
      </c>
      <c r="M30" s="12">
        <v>40</v>
      </c>
      <c r="N30" s="12">
        <v>41</v>
      </c>
    </row>
    <row r="31" spans="2:14" x14ac:dyDescent="0.25">
      <c r="B31" s="83">
        <v>25</v>
      </c>
      <c r="C31" s="5" t="s">
        <v>226</v>
      </c>
      <c r="D31" s="5" t="s">
        <v>189</v>
      </c>
      <c r="E31" s="5" t="s">
        <v>190</v>
      </c>
      <c r="F31" s="3" t="str">
        <f>LOOKUP(G31,{0;3;4;5;6;7;8;9;10},{"EN APRENDIZAJE";"REFORZAR APRENDIZAJE";"FALTA PRACTICA";"ACEPTABLE";"BUENO";"MUY BUENO";"SOBRESALIENTE";"EXCELENTE"})</f>
        <v>FALTA PRACTICA</v>
      </c>
      <c r="G31" s="8">
        <f t="shared" si="0"/>
        <v>4.0999999999999996</v>
      </c>
      <c r="H31" s="12">
        <f t="shared" si="1"/>
        <v>246</v>
      </c>
      <c r="I31" s="12">
        <v>44</v>
      </c>
      <c r="J31" s="12">
        <v>43</v>
      </c>
      <c r="K31" s="12">
        <v>39</v>
      </c>
      <c r="L31" s="12">
        <v>39</v>
      </c>
      <c r="M31" s="12">
        <v>40</v>
      </c>
      <c r="N31" s="12">
        <v>41</v>
      </c>
    </row>
    <row r="32" spans="2:14" x14ac:dyDescent="0.25">
      <c r="B32" s="83">
        <v>26</v>
      </c>
      <c r="C32" s="5" t="s">
        <v>265</v>
      </c>
      <c r="D32" s="5" t="s">
        <v>224</v>
      </c>
      <c r="E32" s="5" t="s">
        <v>37</v>
      </c>
      <c r="F32" s="3" t="str">
        <f>LOOKUP(G32,{0;3;4;5;6;7;8;9;10},{"EN APRENDIZAJE";"REFORZAR APRENDIZAJE";"FALTA PRACTICA";"ACEPTABLE";"BUENO";"MUY BUENO";"SOBRESALIENTE";"EXCELENTE"})</f>
        <v>FALTA PRACTICA</v>
      </c>
      <c r="G32" s="8">
        <f t="shared" si="0"/>
        <v>4.05</v>
      </c>
      <c r="H32" s="12">
        <f t="shared" si="1"/>
        <v>243</v>
      </c>
      <c r="I32" s="12">
        <v>46</v>
      </c>
      <c r="J32" s="12">
        <v>45</v>
      </c>
      <c r="K32" s="12">
        <v>41</v>
      </c>
      <c r="L32" s="12">
        <v>41</v>
      </c>
      <c r="M32" s="12">
        <v>35</v>
      </c>
      <c r="N32" s="12">
        <v>35</v>
      </c>
    </row>
    <row r="33" spans="2:14" x14ac:dyDescent="0.25">
      <c r="B33" s="83">
        <v>27</v>
      </c>
      <c r="C33" s="5" t="s">
        <v>269</v>
      </c>
      <c r="D33" s="5" t="s">
        <v>224</v>
      </c>
      <c r="E33" s="5" t="s">
        <v>37</v>
      </c>
      <c r="F33" s="3" t="str">
        <f>LOOKUP(G33,{0;3;4;5;6;7;8;9;10},{"EN APRENDIZAJE";"REFORZAR APRENDIZAJE";"FALTA PRACTICA";"ACEPTABLE";"BUENO";"MUY BUENO";"SOBRESALIENTE";"EXCELENTE"})</f>
        <v>REFORZAR APRENDIZAJE</v>
      </c>
      <c r="G33" s="8">
        <f t="shared" si="0"/>
        <v>3.9</v>
      </c>
      <c r="H33" s="12">
        <f t="shared" si="1"/>
        <v>234</v>
      </c>
      <c r="I33" s="12">
        <v>34</v>
      </c>
      <c r="J33" s="12">
        <v>33</v>
      </c>
      <c r="K33" s="12">
        <v>40</v>
      </c>
      <c r="L33" s="12">
        <v>40</v>
      </c>
      <c r="M33" s="12">
        <v>41</v>
      </c>
      <c r="N33" s="12">
        <v>46</v>
      </c>
    </row>
    <row r="34" spans="2:14" x14ac:dyDescent="0.25">
      <c r="B34" s="83">
        <v>28</v>
      </c>
      <c r="C34" s="5" t="s">
        <v>268</v>
      </c>
      <c r="D34" s="5" t="s">
        <v>224</v>
      </c>
      <c r="E34" s="5" t="s">
        <v>37</v>
      </c>
      <c r="F34" s="3" t="str">
        <f>LOOKUP(G34,{0;3;4;5;6;7;8;9;10},{"EN APRENDIZAJE";"REFORZAR APRENDIZAJE";"FALTA PRACTICA";"ACEPTABLE";"BUENO";"MUY BUENO";"SOBRESALIENTE";"EXCELENTE"})</f>
        <v>REFORZAR APRENDIZAJE</v>
      </c>
      <c r="G34" s="8">
        <f t="shared" si="0"/>
        <v>3.8666666666666663</v>
      </c>
      <c r="H34" s="12">
        <f t="shared" si="1"/>
        <v>232</v>
      </c>
      <c r="I34" s="12">
        <v>38</v>
      </c>
      <c r="J34" s="12">
        <v>36</v>
      </c>
      <c r="K34" s="12">
        <v>41</v>
      </c>
      <c r="L34" s="12">
        <v>41</v>
      </c>
      <c r="M34" s="12">
        <v>38</v>
      </c>
      <c r="N34" s="12">
        <v>38</v>
      </c>
    </row>
    <row r="35" spans="2:14" x14ac:dyDescent="0.25">
      <c r="B35" s="83">
        <v>29</v>
      </c>
      <c r="C35" s="5" t="s">
        <v>237</v>
      </c>
      <c r="D35" s="5" t="s">
        <v>28</v>
      </c>
      <c r="E35" s="5" t="s">
        <v>33</v>
      </c>
      <c r="F35" s="3" t="str">
        <f>LOOKUP(G35,{0;3;4;5;6;7;8;9;10},{"EN APRENDIZAJE";"REFORZAR APRENDIZAJE";"FALTA PRACTICA";"ACEPTABLE";"BUENO";"MUY BUENO";"SOBRESALIENTE";"EXCELENTE"})</f>
        <v>REFORZAR APRENDIZAJE</v>
      </c>
      <c r="G35" s="8">
        <f t="shared" si="0"/>
        <v>3.8333333333333335</v>
      </c>
      <c r="H35" s="12">
        <f t="shared" si="1"/>
        <v>230</v>
      </c>
      <c r="I35" s="12">
        <v>43</v>
      </c>
      <c r="J35" s="12">
        <v>41</v>
      </c>
      <c r="K35" s="12">
        <v>38</v>
      </c>
      <c r="L35" s="12">
        <v>30</v>
      </c>
      <c r="M35" s="12">
        <v>39</v>
      </c>
      <c r="N35" s="12">
        <v>39</v>
      </c>
    </row>
    <row r="36" spans="2:14" x14ac:dyDescent="0.25">
      <c r="B36" s="83">
        <v>30</v>
      </c>
      <c r="C36" s="5" t="s">
        <v>253</v>
      </c>
      <c r="D36" s="5" t="s">
        <v>28</v>
      </c>
      <c r="E36" s="5" t="s">
        <v>33</v>
      </c>
      <c r="F36" s="3" t="str">
        <f>LOOKUP(G36,{0;3;4;5;6;7;8;9;10},{"EN APRENDIZAJE";"REFORZAR APRENDIZAJE";"FALTA PRACTICA";"ACEPTABLE";"BUENO";"MUY BUENO";"SOBRESALIENTE";"EXCELENTE"})</f>
        <v>REFORZAR APRENDIZAJE</v>
      </c>
      <c r="G36" s="8">
        <f t="shared" si="0"/>
        <v>3.7666666666666666</v>
      </c>
      <c r="H36" s="12">
        <f t="shared" si="1"/>
        <v>226</v>
      </c>
      <c r="I36" s="12">
        <v>47</v>
      </c>
      <c r="J36" s="12">
        <v>42</v>
      </c>
      <c r="K36" s="12">
        <v>36</v>
      </c>
      <c r="L36" s="12">
        <v>30</v>
      </c>
      <c r="M36" s="12">
        <v>37</v>
      </c>
      <c r="N36" s="12">
        <v>34</v>
      </c>
    </row>
    <row r="37" spans="2:14" x14ac:dyDescent="0.25">
      <c r="B37" s="83">
        <v>31</v>
      </c>
      <c r="C37" s="5" t="s">
        <v>244</v>
      </c>
      <c r="D37" s="5" t="s">
        <v>215</v>
      </c>
      <c r="E37" s="5" t="s">
        <v>33</v>
      </c>
      <c r="F37" s="3" t="str">
        <f>LOOKUP(G37,{0;3;4;5;6;7;8;9;10},{"EN APRENDIZAJE";"REFORZAR APRENDIZAJE";"FALTA PRACTICA";"ACEPTABLE";"BUENO";"MUY BUENO";"SOBRESALIENTE";"EXCELENTE"})</f>
        <v>REFORZAR APRENDIZAJE</v>
      </c>
      <c r="G37" s="8">
        <f t="shared" si="0"/>
        <v>3.7666666666666666</v>
      </c>
      <c r="H37" s="12">
        <f t="shared" si="1"/>
        <v>226</v>
      </c>
      <c r="I37" s="12">
        <v>34</v>
      </c>
      <c r="J37" s="12">
        <v>42</v>
      </c>
      <c r="K37" s="12">
        <v>40</v>
      </c>
      <c r="L37" s="12">
        <v>36</v>
      </c>
      <c r="M37" s="12">
        <v>37</v>
      </c>
      <c r="N37" s="12">
        <v>37</v>
      </c>
    </row>
    <row r="38" spans="2:14" x14ac:dyDescent="0.25">
      <c r="B38" s="83">
        <v>32</v>
      </c>
      <c r="C38" s="5" t="s">
        <v>227</v>
      </c>
      <c r="D38" s="5" t="s">
        <v>228</v>
      </c>
      <c r="E38" s="5" t="s">
        <v>37</v>
      </c>
      <c r="F38" s="3" t="str">
        <f>LOOKUP(G38,{0;3;4;5;6;7;8;9;10},{"EN APRENDIZAJE";"REFORZAR APRENDIZAJE";"FALTA PRACTICA";"ACEPTABLE";"BUENO";"MUY BUENO";"SOBRESALIENTE";"EXCELENTE"})</f>
        <v>REFORZAR APRENDIZAJE</v>
      </c>
      <c r="G38" s="8">
        <f t="shared" si="0"/>
        <v>3.75</v>
      </c>
      <c r="H38" s="12">
        <f t="shared" si="1"/>
        <v>225</v>
      </c>
      <c r="I38" s="12">
        <v>38</v>
      </c>
      <c r="J38" s="12">
        <v>36</v>
      </c>
      <c r="K38" s="12">
        <v>36</v>
      </c>
      <c r="L38" s="12">
        <v>35</v>
      </c>
      <c r="M38" s="12">
        <v>40</v>
      </c>
      <c r="N38" s="12">
        <v>40</v>
      </c>
    </row>
    <row r="39" spans="2:14" x14ac:dyDescent="0.25">
      <c r="B39" s="83">
        <v>33</v>
      </c>
      <c r="C39" s="5" t="s">
        <v>264</v>
      </c>
      <c r="D39" s="5" t="s">
        <v>224</v>
      </c>
      <c r="E39" s="5" t="s">
        <v>37</v>
      </c>
      <c r="F39" s="3" t="str">
        <f>LOOKUP(G39,{0;3;4;5;6;7;8;9;10},{"EN APRENDIZAJE";"REFORZAR APRENDIZAJE";"FALTA PRACTICA";"ACEPTABLE";"BUENO";"MUY BUENO";"SOBRESALIENTE";"EXCELENTE"})</f>
        <v>REFORZAR APRENDIZAJE</v>
      </c>
      <c r="G39" s="8">
        <f t="shared" si="0"/>
        <v>3.75</v>
      </c>
      <c r="H39" s="12">
        <f t="shared" si="1"/>
        <v>225</v>
      </c>
      <c r="I39" s="12">
        <v>42</v>
      </c>
      <c r="J39" s="12">
        <v>42</v>
      </c>
      <c r="K39" s="12">
        <v>35</v>
      </c>
      <c r="L39" s="12">
        <v>30</v>
      </c>
      <c r="M39" s="12">
        <v>39</v>
      </c>
      <c r="N39" s="12">
        <v>37</v>
      </c>
    </row>
    <row r="40" spans="2:14" x14ac:dyDescent="0.25">
      <c r="B40" s="83">
        <v>34</v>
      </c>
      <c r="C40" s="5" t="s">
        <v>254</v>
      </c>
      <c r="D40" s="5" t="s">
        <v>198</v>
      </c>
      <c r="E40" s="5" t="s">
        <v>118</v>
      </c>
      <c r="F40" s="3" t="str">
        <f>LOOKUP(G40,{0;3;4;5;6;7;8;9;10},{"EN APRENDIZAJE";"REFORZAR APRENDIZAJE";"FALTA PRACTICA";"ACEPTABLE";"BUENO";"MUY BUENO";"SOBRESALIENTE";"EXCELENTE"})</f>
        <v>REFORZAR APRENDIZAJE</v>
      </c>
      <c r="G40" s="8">
        <f t="shared" si="0"/>
        <v>3.6833333333333336</v>
      </c>
      <c r="H40" s="12">
        <f t="shared" si="1"/>
        <v>221</v>
      </c>
      <c r="I40" s="12">
        <v>37</v>
      </c>
      <c r="J40" s="12">
        <v>35</v>
      </c>
      <c r="K40" s="12">
        <v>40</v>
      </c>
      <c r="L40" s="12">
        <v>38</v>
      </c>
      <c r="M40" s="12">
        <v>35</v>
      </c>
      <c r="N40" s="12">
        <v>36</v>
      </c>
    </row>
    <row r="41" spans="2:14" x14ac:dyDescent="0.25">
      <c r="B41" s="83">
        <v>35</v>
      </c>
      <c r="C41" s="5" t="s">
        <v>259</v>
      </c>
      <c r="D41" s="5" t="s">
        <v>257</v>
      </c>
      <c r="E41" s="5" t="s">
        <v>33</v>
      </c>
      <c r="F41" s="3" t="str">
        <f>LOOKUP(G41,{0;3;4;5;6;7;8;9;10},{"EN APRENDIZAJE";"REFORZAR APRENDIZAJE";"FALTA PRACTICA";"ACEPTABLE";"BUENO";"MUY BUENO";"SOBRESALIENTE";"EXCELENTE"})</f>
        <v>REFORZAR APRENDIZAJE</v>
      </c>
      <c r="G41" s="8">
        <f t="shared" si="0"/>
        <v>3.6833333333333336</v>
      </c>
      <c r="H41" s="12">
        <f t="shared" si="1"/>
        <v>221</v>
      </c>
      <c r="I41" s="12">
        <v>35</v>
      </c>
      <c r="J41" s="12">
        <v>33</v>
      </c>
      <c r="K41" s="12">
        <v>35</v>
      </c>
      <c r="L41" s="12">
        <v>32</v>
      </c>
      <c r="M41" s="12">
        <v>43</v>
      </c>
      <c r="N41" s="12">
        <v>43</v>
      </c>
    </row>
    <row r="42" spans="2:14" x14ac:dyDescent="0.25">
      <c r="B42" s="83">
        <v>36</v>
      </c>
      <c r="C42" s="5" t="s">
        <v>241</v>
      </c>
      <c r="D42" s="5" t="s">
        <v>184</v>
      </c>
      <c r="E42" s="5" t="s">
        <v>33</v>
      </c>
      <c r="F42" s="3" t="str">
        <f>LOOKUP(G42,{0;3;4;5;6;7;8;9;10},{"EN APRENDIZAJE";"REFORZAR APRENDIZAJE";"FALTA PRACTICA";"ACEPTABLE";"BUENO";"MUY BUENO";"SOBRESALIENTE";"EXCELENTE"})</f>
        <v>REFORZAR APRENDIZAJE</v>
      </c>
      <c r="G42" s="8">
        <f t="shared" si="0"/>
        <v>3.6333333333333337</v>
      </c>
      <c r="H42" s="12">
        <f t="shared" si="1"/>
        <v>218</v>
      </c>
      <c r="I42" s="12">
        <v>37</v>
      </c>
      <c r="J42" s="12">
        <v>38</v>
      </c>
      <c r="K42" s="12">
        <v>39</v>
      </c>
      <c r="L42" s="12">
        <v>37</v>
      </c>
      <c r="M42" s="12">
        <v>32</v>
      </c>
      <c r="N42" s="12">
        <v>35</v>
      </c>
    </row>
    <row r="43" spans="2:14" x14ac:dyDescent="0.25">
      <c r="B43" s="83">
        <v>37</v>
      </c>
      <c r="C43" s="5" t="s">
        <v>266</v>
      </c>
      <c r="D43" s="5" t="s">
        <v>224</v>
      </c>
      <c r="E43" s="5" t="s">
        <v>37</v>
      </c>
      <c r="F43" s="3" t="str">
        <f>LOOKUP(G43,{0;3;4;5;6;7;8;9;10},{"EN APRENDIZAJE";"REFORZAR APRENDIZAJE";"FALTA PRACTICA";"ACEPTABLE";"BUENO";"MUY BUENO";"SOBRESALIENTE";"EXCELENTE"})</f>
        <v>REFORZAR APRENDIZAJE</v>
      </c>
      <c r="G43" s="8">
        <f t="shared" si="0"/>
        <v>3.55</v>
      </c>
      <c r="H43" s="12">
        <f t="shared" si="1"/>
        <v>213</v>
      </c>
      <c r="I43" s="12">
        <v>45</v>
      </c>
      <c r="J43" s="12">
        <v>38</v>
      </c>
      <c r="K43" s="12">
        <v>36</v>
      </c>
      <c r="L43" s="12">
        <v>28</v>
      </c>
      <c r="M43" s="12">
        <v>36</v>
      </c>
      <c r="N43" s="12">
        <v>30</v>
      </c>
    </row>
    <row r="44" spans="2:14" x14ac:dyDescent="0.25">
      <c r="B44" s="83">
        <v>38</v>
      </c>
      <c r="C44" s="5" t="s">
        <v>242</v>
      </c>
      <c r="D44" s="5" t="s">
        <v>28</v>
      </c>
      <c r="E44" s="5" t="s">
        <v>33</v>
      </c>
      <c r="F44" s="3" t="str">
        <f>LOOKUP(G44,{0;3;4;5;6;7;8;9;10},{"EN APRENDIZAJE";"REFORZAR APRENDIZAJE";"FALTA PRACTICA";"ACEPTABLE";"BUENO";"MUY BUENO";"SOBRESALIENTE";"EXCELENTE"})</f>
        <v>REFORZAR APRENDIZAJE</v>
      </c>
      <c r="G44" s="8">
        <f t="shared" si="0"/>
        <v>3.4166666666666665</v>
      </c>
      <c r="H44" s="12">
        <f t="shared" si="1"/>
        <v>205</v>
      </c>
      <c r="I44" s="12">
        <v>33</v>
      </c>
      <c r="J44" s="12">
        <v>31</v>
      </c>
      <c r="K44" s="12">
        <v>35</v>
      </c>
      <c r="L44" s="12">
        <v>32</v>
      </c>
      <c r="M44" s="12">
        <v>37</v>
      </c>
      <c r="N44" s="12">
        <v>37</v>
      </c>
    </row>
    <row r="45" spans="2:14" x14ac:dyDescent="0.25">
      <c r="B45" s="83">
        <v>39</v>
      </c>
      <c r="C45" s="5" t="s">
        <v>231</v>
      </c>
      <c r="D45" s="5" t="s">
        <v>232</v>
      </c>
      <c r="E45" s="5" t="s">
        <v>33</v>
      </c>
      <c r="F45" s="3" t="str">
        <f>LOOKUP(G45,{0;3;4;5;6;7;8;9;10},{"EN APRENDIZAJE";"REFORZAR APRENDIZAJE";"FALTA PRACTICA";"ACEPTABLE";"BUENO";"MUY BUENO";"SOBRESALIENTE";"EXCELENTE"})</f>
        <v>REFORZAR APRENDIZAJE</v>
      </c>
      <c r="G45" s="8">
        <f t="shared" si="0"/>
        <v>3.25</v>
      </c>
      <c r="H45" s="12">
        <f t="shared" si="1"/>
        <v>195</v>
      </c>
      <c r="I45" s="12">
        <v>42</v>
      </c>
      <c r="J45" s="12">
        <v>33</v>
      </c>
      <c r="K45" s="12">
        <v>33</v>
      </c>
      <c r="L45" s="12">
        <v>22</v>
      </c>
      <c r="M45" s="12">
        <v>35</v>
      </c>
      <c r="N45" s="12">
        <v>30</v>
      </c>
    </row>
    <row r="46" spans="2:14" x14ac:dyDescent="0.25">
      <c r="B46" s="83">
        <v>40</v>
      </c>
      <c r="C46" s="5" t="s">
        <v>255</v>
      </c>
      <c r="D46" s="5" t="s">
        <v>217</v>
      </c>
      <c r="E46" s="5" t="s">
        <v>33</v>
      </c>
      <c r="F46" s="3" t="str">
        <f>LOOKUP(G46,{0;3;4;5;6;7;8;9;10},{"EN APRENDIZAJE";"REFORZAR APRENDIZAJE";"FALTA PRACTICA";"ACEPTABLE";"BUENO";"MUY BUENO";"SOBRESALIENTE";"EXCELENTE"})</f>
        <v>EN APRENDIZAJE</v>
      </c>
      <c r="G46" s="8">
        <f t="shared" si="0"/>
        <v>2.8833333333333333</v>
      </c>
      <c r="H46" s="12">
        <f t="shared" si="1"/>
        <v>173</v>
      </c>
      <c r="I46" s="12">
        <v>33</v>
      </c>
      <c r="J46" s="12">
        <v>31</v>
      </c>
      <c r="K46" s="12">
        <v>30</v>
      </c>
      <c r="L46" s="12">
        <v>27</v>
      </c>
      <c r="M46" s="12">
        <v>25</v>
      </c>
      <c r="N46" s="12">
        <v>27</v>
      </c>
    </row>
    <row r="47" spans="2:14" x14ac:dyDescent="0.25">
      <c r="B47" s="83">
        <v>41</v>
      </c>
      <c r="C47" s="5" t="s">
        <v>223</v>
      </c>
      <c r="D47" s="5" t="s">
        <v>224</v>
      </c>
      <c r="E47" s="5" t="s">
        <v>37</v>
      </c>
      <c r="F47" s="3" t="str">
        <f>LOOKUP(G47,{0;3;4;5;6;7;8;9;10},{"EN APRENDIZAJE";"REFORZAR APRENDIZAJE";"FALTA PRACTICA";"ACEPTABLE";"BUENO";"MUY BUENO";"SOBRESALIENTE";"EXCELENTE"})</f>
        <v>EN APRENDIZAJE</v>
      </c>
      <c r="G47" s="8">
        <f t="shared" si="0"/>
        <v>2.8833333333333333</v>
      </c>
      <c r="H47" s="12">
        <f t="shared" si="1"/>
        <v>173</v>
      </c>
      <c r="I47" s="12">
        <v>30</v>
      </c>
      <c r="J47" s="12">
        <v>26</v>
      </c>
      <c r="K47" s="12">
        <v>31</v>
      </c>
      <c r="L47" s="12">
        <v>25</v>
      </c>
      <c r="M47" s="12">
        <v>35</v>
      </c>
      <c r="N47" s="12">
        <v>26</v>
      </c>
    </row>
    <row r="48" spans="2:14" x14ac:dyDescent="0.25">
      <c r="B48" s="83">
        <v>42</v>
      </c>
      <c r="C48" s="5" t="s">
        <v>239</v>
      </c>
      <c r="D48" s="5" t="s">
        <v>137</v>
      </c>
      <c r="E48" s="5" t="s">
        <v>33</v>
      </c>
      <c r="F48" s="3" t="str">
        <f>LOOKUP(G48,{0;3;4;5;6;7;8;9;10},{"EN APRENDIZAJE";"REFORZAR APRENDIZAJE";"FALTA PRACTICA";"ACEPTABLE";"BUENO";"MUY BUENO";"SOBRESALIENTE";"EXCELENTE"})</f>
        <v>EN APRENDIZAJE</v>
      </c>
      <c r="G48" s="8">
        <f t="shared" si="0"/>
        <v>2.7333333333333334</v>
      </c>
      <c r="H48" s="12">
        <f t="shared" si="1"/>
        <v>164</v>
      </c>
      <c r="I48" s="12">
        <v>29</v>
      </c>
      <c r="J48" s="12">
        <v>25</v>
      </c>
      <c r="K48" s="12">
        <v>30</v>
      </c>
      <c r="L48" s="12">
        <v>21</v>
      </c>
      <c r="M48" s="12">
        <v>31</v>
      </c>
      <c r="N48" s="12">
        <v>28</v>
      </c>
    </row>
    <row r="49" spans="2:14" x14ac:dyDescent="0.25">
      <c r="B49" s="83">
        <v>43</v>
      </c>
      <c r="C49" s="5" t="s">
        <v>240</v>
      </c>
      <c r="D49" s="5" t="s">
        <v>232</v>
      </c>
      <c r="E49" s="5" t="s">
        <v>33</v>
      </c>
      <c r="F49" s="3" t="str">
        <f>LOOKUP(G49,{0;3;4;5;6;7;8;9;10},{"EN APRENDIZAJE";"REFORZAR APRENDIZAJE";"FALTA PRACTICA";"ACEPTABLE";"BUENO";"MUY BUENO";"SOBRESALIENTE";"EXCELENTE"})</f>
        <v>EN APRENDIZAJE</v>
      </c>
      <c r="G49" s="8">
        <f t="shared" si="0"/>
        <v>2.4666666666666668</v>
      </c>
      <c r="H49" s="12">
        <f t="shared" si="1"/>
        <v>148</v>
      </c>
      <c r="I49" s="12">
        <v>22</v>
      </c>
      <c r="J49" s="12">
        <v>20</v>
      </c>
      <c r="K49" s="12">
        <v>23</v>
      </c>
      <c r="L49" s="12">
        <v>20</v>
      </c>
      <c r="M49" s="12">
        <v>33</v>
      </c>
      <c r="N49" s="12">
        <v>30</v>
      </c>
    </row>
    <row r="50" spans="2:14" x14ac:dyDescent="0.25">
      <c r="B50" s="83">
        <v>44</v>
      </c>
      <c r="C50" s="5" t="s">
        <v>271</v>
      </c>
      <c r="D50" s="5" t="s">
        <v>224</v>
      </c>
      <c r="E50" s="5" t="s">
        <v>37</v>
      </c>
      <c r="F50" s="3" t="str">
        <f>LOOKUP(G50,{0;3;4;5;6;7;8;9;10},{"EN APRENDIZAJE";"REFORZAR APRENDIZAJE";"FALTA PRACTICA";"ACEPTABLE";"BUENO";"MUY BUENO";"SOBRESALIENTE";"EXCELENTE"})</f>
        <v>EN APRENDIZAJE</v>
      </c>
      <c r="G50" s="8">
        <f t="shared" si="0"/>
        <v>2.4500000000000002</v>
      </c>
      <c r="H50" s="12">
        <f t="shared" si="1"/>
        <v>147</v>
      </c>
      <c r="I50" s="12">
        <v>20</v>
      </c>
      <c r="J50" s="12">
        <v>13</v>
      </c>
      <c r="K50" s="12">
        <v>27</v>
      </c>
      <c r="L50" s="12">
        <v>19</v>
      </c>
      <c r="M50" s="12">
        <v>37</v>
      </c>
      <c r="N50" s="12">
        <v>31</v>
      </c>
    </row>
    <row r="51" spans="2:14" x14ac:dyDescent="0.25">
      <c r="B51" s="83">
        <v>45</v>
      </c>
      <c r="C51" s="5" t="s">
        <v>270</v>
      </c>
      <c r="D51" s="5" t="s">
        <v>224</v>
      </c>
      <c r="E51" s="5" t="s">
        <v>37</v>
      </c>
      <c r="F51" s="3" t="str">
        <f>LOOKUP(G51,{0;3;4;5;6;7;8;9;10},{"EN APRENDIZAJE";"REFORZAR APRENDIZAJE";"FALTA PRACTICA";"ACEPTABLE";"BUENO";"MUY BUENO";"SOBRESALIENTE";"EXCELENTE"})</f>
        <v>EN APRENDIZAJE</v>
      </c>
      <c r="G51" s="8">
        <f t="shared" si="0"/>
        <v>2.35</v>
      </c>
      <c r="H51" s="12">
        <f t="shared" si="1"/>
        <v>141</v>
      </c>
      <c r="I51" s="12">
        <v>24</v>
      </c>
      <c r="J51" s="12">
        <v>16</v>
      </c>
      <c r="K51" s="12">
        <v>23</v>
      </c>
      <c r="L51" s="12">
        <v>19</v>
      </c>
      <c r="M51" s="12">
        <v>32</v>
      </c>
      <c r="N51" s="12">
        <v>27</v>
      </c>
    </row>
    <row r="52" spans="2:14" x14ac:dyDescent="0.25">
      <c r="B52" s="83">
        <v>46</v>
      </c>
      <c r="C52" s="5" t="s">
        <v>127</v>
      </c>
      <c r="D52" s="5" t="s">
        <v>198</v>
      </c>
      <c r="E52" s="5" t="s">
        <v>118</v>
      </c>
      <c r="F52" s="3" t="str">
        <f>LOOKUP(G52,{0;3;4;5;6;7;8;9;10},{"EN APRENDIZAJE";"REFORZAR APRENDIZAJE";"FALTA PRACTICA";"ACEPTABLE";"BUENO";"MUY BUENO";"SOBRESALIENTE";"EXCELENTE"})</f>
        <v>EN APRENDIZAJE</v>
      </c>
      <c r="G52" s="8">
        <f t="shared" si="0"/>
        <v>2.2666666666666666</v>
      </c>
      <c r="H52" s="12">
        <f t="shared" si="1"/>
        <v>136</v>
      </c>
      <c r="I52" s="12">
        <v>23</v>
      </c>
      <c r="J52" s="12">
        <v>20</v>
      </c>
      <c r="K52" s="12">
        <v>25</v>
      </c>
      <c r="L52" s="12">
        <v>19</v>
      </c>
      <c r="M52" s="12">
        <v>26</v>
      </c>
      <c r="N52" s="12">
        <v>23</v>
      </c>
    </row>
    <row r="53" spans="2:14" x14ac:dyDescent="0.25">
      <c r="B53" s="83">
        <v>47</v>
      </c>
      <c r="C53" s="5" t="s">
        <v>225</v>
      </c>
      <c r="D53" s="5" t="s">
        <v>28</v>
      </c>
      <c r="E53" s="5" t="s">
        <v>33</v>
      </c>
      <c r="F53" s="3" t="str">
        <f>LOOKUP(G53,{0;3;4;5;6;7;8;9;10},{"EN APRENDIZAJE";"REFORZAR APRENDIZAJE";"FALTA PRACTICA";"ACEPTABLE";"BUENO";"MUY BUENO";"SOBRESALIENTE";"EXCELENTE"})</f>
        <v>EN APRENDIZAJE</v>
      </c>
      <c r="G53" s="8">
        <f t="shared" si="0"/>
        <v>2</v>
      </c>
      <c r="H53" s="12">
        <f t="shared" si="1"/>
        <v>120</v>
      </c>
      <c r="I53" s="12">
        <v>20</v>
      </c>
      <c r="J53" s="12">
        <v>17</v>
      </c>
      <c r="K53" s="12">
        <v>18</v>
      </c>
      <c r="L53" s="12">
        <v>15</v>
      </c>
      <c r="M53" s="12">
        <v>25</v>
      </c>
      <c r="N53" s="12">
        <v>25</v>
      </c>
    </row>
    <row r="54" spans="2:14" x14ac:dyDescent="0.25">
      <c r="B54" s="83">
        <v>48</v>
      </c>
      <c r="C54" s="5" t="s">
        <v>229</v>
      </c>
      <c r="D54" s="5" t="s">
        <v>230</v>
      </c>
      <c r="E54" s="5" t="s">
        <v>33</v>
      </c>
      <c r="F54" s="3" t="str">
        <f>LOOKUP(G54,{0;3;4;5;6;7;8;9;10},{"EN APRENDIZAJE";"REFORZAR APRENDIZAJE";"FALTA PRACTICA";"ACEPTABLE";"BUENO";"MUY BUENO";"SOBRESALIENTE";"EXCELENTE"})</f>
        <v>EN APRENDIZAJE</v>
      </c>
      <c r="G54" s="8">
        <f t="shared" si="0"/>
        <v>0</v>
      </c>
      <c r="H54" s="12">
        <f t="shared" si="1"/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</sheetData>
  <sortState ref="C7:N42">
    <sortCondition ref="F7:F42" customList="EXCELENTE,SOBRE SALIENTE,MUY BUENO,BUENO,ACEPTABLE,FALTA PRACTICA,REFORZAR APRENDIZAJE,EN APRENDIZAJE"/>
    <sortCondition ref="C7:C42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K16" sqref="K16"/>
    </sheetView>
  </sheetViews>
  <sheetFormatPr baseColWidth="10" defaultColWidth="11.42578125" defaultRowHeight="15" x14ac:dyDescent="0.25"/>
  <cols>
    <col min="2" max="2" width="6.42578125" bestFit="1" customWidth="1"/>
    <col min="3" max="3" width="31.5703125" customWidth="1"/>
    <col min="4" max="4" width="13.28515625" bestFit="1" customWidth="1"/>
    <col min="5" max="5" width="17.28515625" customWidth="1"/>
    <col min="6" max="6" width="19.285156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33"/>
      <c r="C4" s="33"/>
      <c r="D4" s="33"/>
      <c r="E4" s="33"/>
      <c r="F4" s="33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62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2">
        <v>1</v>
      </c>
      <c r="C7" s="5" t="s">
        <v>272</v>
      </c>
      <c r="D7" s="5" t="s">
        <v>141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REFORZAR APRENDIZAJE</v>
      </c>
      <c r="G7" s="12">
        <f>AVERAGE(I7:N7)</f>
        <v>3.5333333333333337</v>
      </c>
      <c r="H7" s="12">
        <f>SUM(I7:N7)</f>
        <v>21.200000000000003</v>
      </c>
      <c r="I7" s="12">
        <v>3.2</v>
      </c>
      <c r="J7" s="12">
        <v>3.6</v>
      </c>
      <c r="K7" s="12">
        <v>3.3</v>
      </c>
      <c r="L7" s="12">
        <v>3.9</v>
      </c>
      <c r="M7" s="12">
        <v>3.2</v>
      </c>
      <c r="N7" s="12">
        <v>4</v>
      </c>
    </row>
    <row r="8" spans="1:14" x14ac:dyDescent="0.25">
      <c r="B8" s="2">
        <v>2</v>
      </c>
      <c r="C8" s="5" t="s">
        <v>129</v>
      </c>
      <c r="D8" s="5" t="s">
        <v>117</v>
      </c>
      <c r="E8" s="5" t="s">
        <v>118</v>
      </c>
      <c r="F8" s="3" t="str">
        <f>LOOKUP(G8,{0;3;4;5;6;7;8;9;10},{"EN APRENDIZAJE";"REFORZAR APRENDIZAJE";"FALTA PRACTICA";"ACEPTABLE";"BUENO";"MUY BUENO";"SOBRESALIENTE";"EXCELENTE"})</f>
        <v>REFORZAR APRENDIZAJE</v>
      </c>
      <c r="G8" s="12">
        <f>AVERAGE(I8:N8)</f>
        <v>3.0333333333333332</v>
      </c>
      <c r="H8" s="12">
        <f>SUM(I8:N8)</f>
        <v>18.2</v>
      </c>
      <c r="I8" s="12">
        <v>3</v>
      </c>
      <c r="J8" s="12">
        <v>3</v>
      </c>
      <c r="K8" s="12">
        <v>3.1</v>
      </c>
      <c r="L8" s="12">
        <v>3.1</v>
      </c>
      <c r="M8" s="12">
        <v>3</v>
      </c>
      <c r="N8" s="12">
        <v>3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73"/>
  <sheetViews>
    <sheetView topLeftCell="A25" zoomScale="70" zoomScaleNormal="70" workbookViewId="0"/>
  </sheetViews>
  <sheetFormatPr baseColWidth="10" defaultColWidth="11.42578125" defaultRowHeight="15" x14ac:dyDescent="0.25"/>
  <cols>
    <col min="2" max="2" width="6.42578125" bestFit="1" customWidth="1"/>
    <col min="3" max="3" width="42.28515625" customWidth="1"/>
    <col min="4" max="4" width="25.85546875" customWidth="1"/>
    <col min="5" max="5" width="19.42578125" customWidth="1"/>
    <col min="6" max="6" width="26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96</v>
      </c>
      <c r="D5" s="102"/>
      <c r="E5" s="102"/>
      <c r="F5" s="102"/>
      <c r="I5" s="114" t="s">
        <v>537</v>
      </c>
      <c r="J5" s="115"/>
      <c r="K5" s="114" t="s">
        <v>538</v>
      </c>
      <c r="L5" s="115"/>
      <c r="M5" s="114" t="s">
        <v>539</v>
      </c>
      <c r="N5" s="115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133</v>
      </c>
      <c r="D7" s="5" t="s">
        <v>120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BUENO</v>
      </c>
      <c r="G7" s="12">
        <f t="shared" ref="G7:G38" si="0">AVERAGE(I7:N7)/10</f>
        <v>6.9666666666666668</v>
      </c>
      <c r="H7" s="12">
        <f t="shared" ref="H7:H38" si="1">SUM(I7:N7)</f>
        <v>418</v>
      </c>
      <c r="I7" s="12">
        <v>70</v>
      </c>
      <c r="J7" s="12">
        <v>71</v>
      </c>
      <c r="K7" s="12">
        <v>75</v>
      </c>
      <c r="L7" s="12">
        <v>74</v>
      </c>
      <c r="M7" s="12">
        <v>68</v>
      </c>
      <c r="N7" s="12">
        <v>60</v>
      </c>
    </row>
    <row r="8" spans="1:14" x14ac:dyDescent="0.25">
      <c r="B8" s="83">
        <v>2</v>
      </c>
      <c r="C8" s="5" t="s">
        <v>303</v>
      </c>
      <c r="D8" s="5" t="s">
        <v>181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si="0"/>
        <v>6.7666666666666675</v>
      </c>
      <c r="H8" s="12">
        <f t="shared" si="1"/>
        <v>406</v>
      </c>
      <c r="I8" s="12">
        <v>70</v>
      </c>
      <c r="J8" s="12">
        <v>72</v>
      </c>
      <c r="K8" s="12">
        <v>68</v>
      </c>
      <c r="L8" s="12">
        <v>68</v>
      </c>
      <c r="M8" s="12">
        <v>62</v>
      </c>
      <c r="N8" s="12">
        <v>66</v>
      </c>
    </row>
    <row r="9" spans="1:14" x14ac:dyDescent="0.25">
      <c r="B9" s="83">
        <v>3</v>
      </c>
      <c r="C9" s="5" t="s">
        <v>311</v>
      </c>
      <c r="D9" s="5" t="s">
        <v>228</v>
      </c>
      <c r="E9" s="5" t="s">
        <v>37</v>
      </c>
      <c r="F9" s="3" t="str">
        <f>LOOKUP(G9,{0;3;4;5;6;7;8;9;10},{"EN APRENDIZAJE";"REFORZAR APRENDIZAJE";"FALTA PRACTICA";"ACEPTABLE";"BUENO";"MUY BUENO";"SOBRESALIENTE";"EXCELENTE"})</f>
        <v>BUENO</v>
      </c>
      <c r="G9" s="12">
        <f t="shared" si="0"/>
        <v>6.7333333333333325</v>
      </c>
      <c r="H9" s="12">
        <f t="shared" si="1"/>
        <v>404</v>
      </c>
      <c r="I9" s="12">
        <v>67</v>
      </c>
      <c r="J9" s="12">
        <v>65</v>
      </c>
      <c r="K9" s="12">
        <v>73</v>
      </c>
      <c r="L9" s="12">
        <v>71</v>
      </c>
      <c r="M9" s="12">
        <v>68</v>
      </c>
      <c r="N9" s="12">
        <v>60</v>
      </c>
    </row>
    <row r="10" spans="1:14" x14ac:dyDescent="0.25">
      <c r="B10" s="83">
        <v>4</v>
      </c>
      <c r="C10" s="5" t="s">
        <v>294</v>
      </c>
      <c r="D10" s="5" t="s">
        <v>141</v>
      </c>
      <c r="E10" s="5" t="s">
        <v>37</v>
      </c>
      <c r="F10" s="3" t="str">
        <f>LOOKUP(G10,{0;3;4;5;6;7;8;9;10},{"EN APRENDIZAJE";"REFORZAR APRENDIZAJE";"FALTA PRACTICA";"ACEPTABLE";"BUENO";"MUY BUENO";"SOBRESALIENTE";"EXCELENTE"})</f>
        <v>BUENO</v>
      </c>
      <c r="G10" s="12">
        <f t="shared" si="0"/>
        <v>6.416666666666667</v>
      </c>
      <c r="H10" s="12">
        <f t="shared" si="1"/>
        <v>385</v>
      </c>
      <c r="I10" s="12">
        <v>64</v>
      </c>
      <c r="J10" s="12">
        <v>65</v>
      </c>
      <c r="K10" s="12">
        <v>73</v>
      </c>
      <c r="L10" s="12">
        <v>71</v>
      </c>
      <c r="M10" s="12">
        <v>55</v>
      </c>
      <c r="N10" s="12">
        <v>57</v>
      </c>
    </row>
    <row r="11" spans="1:14" x14ac:dyDescent="0.25">
      <c r="B11" s="83">
        <v>5</v>
      </c>
      <c r="C11" s="5" t="s">
        <v>140</v>
      </c>
      <c r="D11" s="5" t="s">
        <v>141</v>
      </c>
      <c r="E11" s="5" t="s">
        <v>37</v>
      </c>
      <c r="F11" s="3" t="str">
        <f>LOOKUP(G11,{0;3;4;5;6;7;8;9;10},{"EN APRENDIZAJE";"REFORZAR APRENDIZAJE";"FALTA PRACTICA";"ACEPTABLE";"BUENO";"MUY BUENO";"SOBRESALIENTE";"EXCELENTE"})</f>
        <v>BUENO</v>
      </c>
      <c r="G11" s="12">
        <f t="shared" si="0"/>
        <v>6.35</v>
      </c>
      <c r="H11" s="12">
        <f t="shared" si="1"/>
        <v>381</v>
      </c>
      <c r="I11" s="12">
        <v>70</v>
      </c>
      <c r="J11" s="12">
        <v>72</v>
      </c>
      <c r="K11" s="12">
        <v>63</v>
      </c>
      <c r="L11" s="12">
        <v>63</v>
      </c>
      <c r="M11" s="12">
        <v>53</v>
      </c>
      <c r="N11" s="12">
        <v>60</v>
      </c>
    </row>
    <row r="12" spans="1:14" x14ac:dyDescent="0.25">
      <c r="B12" s="83">
        <v>6</v>
      </c>
      <c r="C12" s="5" t="s">
        <v>327</v>
      </c>
      <c r="D12" s="5" t="s">
        <v>202</v>
      </c>
      <c r="E12" s="5" t="s">
        <v>36</v>
      </c>
      <c r="F12" s="3" t="str">
        <f>LOOKUP(G12,{0;3;4;5;6;7;8;9;10},{"EN APRENDIZAJE";"REFORZAR APRENDIZAJE";"FALTA PRACTICA";"ACEPTABLE";"BUENO";"MUY BUENO";"SOBRESALIENTE";"EXCELENTE"})</f>
        <v>BUENO</v>
      </c>
      <c r="G12" s="12">
        <f t="shared" si="0"/>
        <v>6.3166666666666664</v>
      </c>
      <c r="H12" s="12">
        <f t="shared" si="1"/>
        <v>379</v>
      </c>
      <c r="I12" s="12">
        <v>65</v>
      </c>
      <c r="J12" s="12">
        <v>63</v>
      </c>
      <c r="K12" s="12">
        <v>65</v>
      </c>
      <c r="L12" s="12">
        <v>63</v>
      </c>
      <c r="M12" s="12">
        <v>63</v>
      </c>
      <c r="N12" s="12">
        <v>60</v>
      </c>
    </row>
    <row r="13" spans="1:14" x14ac:dyDescent="0.25">
      <c r="B13" s="83">
        <v>7</v>
      </c>
      <c r="C13" s="5" t="s">
        <v>304</v>
      </c>
      <c r="D13" s="5" t="s">
        <v>202</v>
      </c>
      <c r="E13" s="5" t="s">
        <v>36</v>
      </c>
      <c r="F13" s="3" t="str">
        <f>LOOKUP(G13,{0;3;4;5;6;7;8;9;10},{"EN APRENDIZAJE";"REFORZAR APRENDIZAJE";"FALTA PRACTICA";"ACEPTABLE";"BUENO";"MUY BUENO";"SOBRESALIENTE";"EXCELENTE"})</f>
        <v>BUENO</v>
      </c>
      <c r="G13" s="12">
        <f t="shared" si="0"/>
        <v>6.15</v>
      </c>
      <c r="H13" s="12">
        <f t="shared" si="1"/>
        <v>369</v>
      </c>
      <c r="I13" s="12">
        <v>68</v>
      </c>
      <c r="J13" s="12">
        <v>69</v>
      </c>
      <c r="K13" s="12">
        <v>60</v>
      </c>
      <c r="L13" s="12">
        <v>58</v>
      </c>
      <c r="M13" s="12">
        <v>58</v>
      </c>
      <c r="N13" s="12">
        <v>56</v>
      </c>
    </row>
    <row r="14" spans="1:14" x14ac:dyDescent="0.25">
      <c r="B14" s="83">
        <v>8</v>
      </c>
      <c r="C14" s="5" t="s">
        <v>317</v>
      </c>
      <c r="D14" s="5" t="s">
        <v>115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5.8833333333333337</v>
      </c>
      <c r="H14" s="12">
        <f t="shared" si="1"/>
        <v>353</v>
      </c>
      <c r="I14" s="12">
        <v>60</v>
      </c>
      <c r="J14" s="12">
        <v>60</v>
      </c>
      <c r="K14" s="12">
        <v>60</v>
      </c>
      <c r="L14" s="12">
        <v>61</v>
      </c>
      <c r="M14" s="12">
        <v>56</v>
      </c>
      <c r="N14" s="12">
        <v>56</v>
      </c>
    </row>
    <row r="15" spans="1:14" x14ac:dyDescent="0.25">
      <c r="B15" s="83">
        <v>9</v>
      </c>
      <c r="C15" s="5" t="s">
        <v>282</v>
      </c>
      <c r="D15" s="5" t="s">
        <v>228</v>
      </c>
      <c r="E15" s="5" t="s">
        <v>37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5.7666666666666666</v>
      </c>
      <c r="H15" s="12">
        <f t="shared" si="1"/>
        <v>346</v>
      </c>
      <c r="I15" s="12">
        <v>57</v>
      </c>
      <c r="J15" s="12">
        <v>55</v>
      </c>
      <c r="K15" s="12">
        <v>63</v>
      </c>
      <c r="L15" s="12">
        <v>61</v>
      </c>
      <c r="M15" s="12">
        <v>56</v>
      </c>
      <c r="N15" s="12">
        <v>54</v>
      </c>
    </row>
    <row r="16" spans="1:14" x14ac:dyDescent="0.25">
      <c r="B16" s="83">
        <v>10</v>
      </c>
      <c r="C16" s="5" t="s">
        <v>284</v>
      </c>
      <c r="D16" s="5" t="s">
        <v>136</v>
      </c>
      <c r="E16" s="5" t="s">
        <v>36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5.75</v>
      </c>
      <c r="H16" s="12">
        <f t="shared" si="1"/>
        <v>345</v>
      </c>
      <c r="I16" s="12">
        <v>56</v>
      </c>
      <c r="J16" s="12">
        <v>58</v>
      </c>
      <c r="K16" s="12">
        <v>67</v>
      </c>
      <c r="L16" s="12">
        <v>63</v>
      </c>
      <c r="M16" s="12">
        <v>52</v>
      </c>
      <c r="N16" s="12">
        <v>49</v>
      </c>
    </row>
    <row r="17" spans="2:14" x14ac:dyDescent="0.25">
      <c r="B17" s="83">
        <v>11</v>
      </c>
      <c r="C17" s="5" t="s">
        <v>296</v>
      </c>
      <c r="D17" s="5" t="s">
        <v>230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5.7166666666666668</v>
      </c>
      <c r="H17" s="12">
        <f t="shared" si="1"/>
        <v>343</v>
      </c>
      <c r="I17" s="12">
        <v>55</v>
      </c>
      <c r="J17" s="12">
        <v>52</v>
      </c>
      <c r="K17" s="12">
        <v>64</v>
      </c>
      <c r="L17" s="12">
        <v>62</v>
      </c>
      <c r="M17" s="12">
        <v>54</v>
      </c>
      <c r="N17" s="12">
        <v>56</v>
      </c>
    </row>
    <row r="18" spans="2:14" x14ac:dyDescent="0.25">
      <c r="B18" s="83">
        <v>12</v>
      </c>
      <c r="C18" s="5" t="s">
        <v>134</v>
      </c>
      <c r="D18" s="5" t="s">
        <v>115</v>
      </c>
      <c r="E18" s="5" t="s">
        <v>33</v>
      </c>
      <c r="F18" s="3" t="str">
        <f>LOOKUP(G18,{0;3;4;5;6;7;8;9;10},{"EN APRENDIZAJE";"REFORZAR APRENDIZAJE";"FALTA PRACTICA";"ACEPTABLE";"BUENO";"MUY BUENO";"SOBRESALIENTE";"EXCELENTE"})</f>
        <v>ACEPTABLE</v>
      </c>
      <c r="G18" s="12">
        <f t="shared" si="0"/>
        <v>5.7</v>
      </c>
      <c r="H18" s="12">
        <f t="shared" si="1"/>
        <v>342</v>
      </c>
      <c r="I18" s="12">
        <v>60</v>
      </c>
      <c r="J18" s="12">
        <v>60</v>
      </c>
      <c r="K18" s="12">
        <v>59</v>
      </c>
      <c r="L18" s="12">
        <v>59</v>
      </c>
      <c r="M18" s="12">
        <v>53</v>
      </c>
      <c r="N18" s="12">
        <v>51</v>
      </c>
    </row>
    <row r="19" spans="2:14" x14ac:dyDescent="0.25">
      <c r="B19" s="83">
        <v>13</v>
      </c>
      <c r="C19" s="5" t="s">
        <v>298</v>
      </c>
      <c r="D19" s="5" t="s">
        <v>228</v>
      </c>
      <c r="E19" s="5" t="s">
        <v>37</v>
      </c>
      <c r="F19" s="3" t="str">
        <f>LOOKUP(G19,{0;3;4;5;6;7;8;9;10},{"EN APRENDIZAJE";"REFORZAR APRENDIZAJE";"FALTA PRACTICA";"ACEPTABLE";"BUENO";"MUY BUENO";"SOBRESALIENTE";"EXCELENTE"})</f>
        <v>ACEPTABLE</v>
      </c>
      <c r="G19" s="12">
        <f t="shared" si="0"/>
        <v>5.65</v>
      </c>
      <c r="H19" s="12">
        <f t="shared" si="1"/>
        <v>339</v>
      </c>
      <c r="I19" s="12">
        <v>63</v>
      </c>
      <c r="J19" s="12">
        <v>63</v>
      </c>
      <c r="K19" s="12">
        <v>56</v>
      </c>
      <c r="L19" s="12">
        <v>55</v>
      </c>
      <c r="M19" s="12">
        <v>51</v>
      </c>
      <c r="N19" s="12">
        <v>51</v>
      </c>
    </row>
    <row r="20" spans="2:14" x14ac:dyDescent="0.25">
      <c r="B20" s="83">
        <v>14</v>
      </c>
      <c r="C20" s="5" t="s">
        <v>147</v>
      </c>
      <c r="D20" s="5" t="s">
        <v>120</v>
      </c>
      <c r="E20" s="5" t="s">
        <v>37</v>
      </c>
      <c r="F20" s="3" t="str">
        <f>LOOKUP(G20,{0;3;4;5;6;7;8;9;10},{"EN APRENDIZAJE";"REFORZAR APRENDIZAJE";"FALTA PRACTICA";"ACEPTABLE";"BUENO";"MUY BUENO";"SOBRESALIENTE";"EXCELENTE"})</f>
        <v>ACEPTABLE</v>
      </c>
      <c r="G20" s="12">
        <f t="shared" si="0"/>
        <v>5.6333333333333337</v>
      </c>
      <c r="H20" s="12">
        <f t="shared" si="1"/>
        <v>338</v>
      </c>
      <c r="I20" s="12">
        <v>62</v>
      </c>
      <c r="J20" s="12">
        <v>62</v>
      </c>
      <c r="K20" s="12">
        <v>58</v>
      </c>
      <c r="L20" s="12">
        <v>57</v>
      </c>
      <c r="M20" s="12">
        <v>49</v>
      </c>
      <c r="N20" s="12">
        <v>50</v>
      </c>
    </row>
    <row r="21" spans="2:14" x14ac:dyDescent="0.25">
      <c r="B21" s="83">
        <v>15</v>
      </c>
      <c r="C21" s="5" t="s">
        <v>323</v>
      </c>
      <c r="D21" s="5" t="s">
        <v>202</v>
      </c>
      <c r="E21" s="5" t="s">
        <v>36</v>
      </c>
      <c r="F21" s="3" t="str">
        <f>LOOKUP(G21,{0;3;4;5;6;7;8;9;10},{"EN APRENDIZAJE";"REFORZAR APRENDIZAJE";"FALTA PRACTICA";"ACEPTABLE";"BUENO";"MUY BUENO";"SOBRESALIENTE";"EXCELENTE"})</f>
        <v>ACEPTABLE</v>
      </c>
      <c r="G21" s="12">
        <f t="shared" si="0"/>
        <v>5.6</v>
      </c>
      <c r="H21" s="12">
        <f t="shared" si="1"/>
        <v>336</v>
      </c>
      <c r="I21" s="12">
        <v>57</v>
      </c>
      <c r="J21" s="12">
        <v>56</v>
      </c>
      <c r="K21" s="12">
        <v>61</v>
      </c>
      <c r="L21" s="12">
        <v>56</v>
      </c>
      <c r="M21" s="12">
        <v>55</v>
      </c>
      <c r="N21" s="12">
        <v>51</v>
      </c>
    </row>
    <row r="22" spans="2:14" x14ac:dyDescent="0.25">
      <c r="B22" s="83">
        <v>16</v>
      </c>
      <c r="C22" s="5" t="s">
        <v>135</v>
      </c>
      <c r="D22" s="5" t="s">
        <v>136</v>
      </c>
      <c r="E22" s="5" t="s">
        <v>36</v>
      </c>
      <c r="F22" s="3" t="str">
        <f>LOOKUP(G22,{0;3;4;5;6;7;8;9;10},{"EN APRENDIZAJE";"REFORZAR APRENDIZAJE";"FALTA PRACTICA";"ACEPTABLE";"BUENO";"MUY BUENO";"SOBRESALIENTE";"EXCELENTE"})</f>
        <v>ACEPTABLE</v>
      </c>
      <c r="G22" s="12">
        <f t="shared" si="0"/>
        <v>5.4666666666666668</v>
      </c>
      <c r="H22" s="12">
        <f t="shared" si="1"/>
        <v>328</v>
      </c>
      <c r="I22" s="12">
        <v>60</v>
      </c>
      <c r="J22" s="12">
        <v>63</v>
      </c>
      <c r="K22" s="12">
        <v>54</v>
      </c>
      <c r="L22" s="12">
        <v>54</v>
      </c>
      <c r="M22" s="12">
        <v>50</v>
      </c>
      <c r="N22" s="12">
        <v>47</v>
      </c>
    </row>
    <row r="23" spans="2:14" x14ac:dyDescent="0.25">
      <c r="B23" s="83">
        <v>17</v>
      </c>
      <c r="C23" s="5" t="s">
        <v>444</v>
      </c>
      <c r="D23" s="5" t="s">
        <v>189</v>
      </c>
      <c r="E23" s="5" t="s">
        <v>190</v>
      </c>
      <c r="F23" s="3" t="str">
        <f>LOOKUP(G23,{0;3;4;5;6;7;8;9;10},{"EN APRENDIZAJE";"REFORZAR APRENDIZAJE";"FALTA PRACTICA";"ACEPTABLE";"BUENO";"MUY BUENO";"SOBRESALIENTE";"EXCELENTE"})</f>
        <v>ACEPTABLE</v>
      </c>
      <c r="G23" s="12">
        <f t="shared" si="0"/>
        <v>5.4666666666666668</v>
      </c>
      <c r="H23" s="12">
        <f t="shared" si="1"/>
        <v>328</v>
      </c>
      <c r="I23" s="12">
        <v>47</v>
      </c>
      <c r="J23" s="12">
        <v>44</v>
      </c>
      <c r="K23" s="12">
        <v>66</v>
      </c>
      <c r="L23" s="12">
        <v>66</v>
      </c>
      <c r="M23" s="12">
        <v>54</v>
      </c>
      <c r="N23" s="12">
        <v>51</v>
      </c>
    </row>
    <row r="24" spans="2:14" x14ac:dyDescent="0.25">
      <c r="B24" s="83">
        <v>18</v>
      </c>
      <c r="C24" s="5" t="s">
        <v>275</v>
      </c>
      <c r="D24" s="5" t="s">
        <v>202</v>
      </c>
      <c r="E24" s="5" t="s">
        <v>36</v>
      </c>
      <c r="F24" s="3" t="str">
        <f>LOOKUP(G24,{0;3;4;5;6;7;8;9;10},{"EN APRENDIZAJE";"REFORZAR APRENDIZAJE";"FALTA PRACTICA";"ACEPTABLE";"BUENO";"MUY BUENO";"SOBRESALIENTE";"EXCELENTE"})</f>
        <v>ACEPTABLE</v>
      </c>
      <c r="G24" s="12">
        <f t="shared" si="0"/>
        <v>5.4333333333333336</v>
      </c>
      <c r="H24" s="12">
        <f t="shared" si="1"/>
        <v>326</v>
      </c>
      <c r="I24" s="12">
        <v>55</v>
      </c>
      <c r="J24" s="12">
        <v>57</v>
      </c>
      <c r="K24" s="12">
        <v>58</v>
      </c>
      <c r="L24" s="12">
        <v>60</v>
      </c>
      <c r="M24" s="12">
        <v>50</v>
      </c>
      <c r="N24" s="12">
        <v>46</v>
      </c>
    </row>
    <row r="25" spans="2:14" x14ac:dyDescent="0.25">
      <c r="B25" s="83">
        <v>19</v>
      </c>
      <c r="C25" s="5" t="s">
        <v>321</v>
      </c>
      <c r="D25" s="5" t="s">
        <v>228</v>
      </c>
      <c r="E25" s="5" t="s">
        <v>37</v>
      </c>
      <c r="F25" s="3" t="str">
        <f>LOOKUP(G25,{0;3;4;5;6;7;8;9;10},{"EN APRENDIZAJE";"REFORZAR APRENDIZAJE";"FALTA PRACTICA";"ACEPTABLE";"BUENO";"MUY BUENO";"SOBRESALIENTE";"EXCELENTE"})</f>
        <v>ACEPTABLE</v>
      </c>
      <c r="G25" s="12">
        <f t="shared" si="0"/>
        <v>5.4166666666666661</v>
      </c>
      <c r="H25" s="12">
        <f t="shared" si="1"/>
        <v>325</v>
      </c>
      <c r="I25" s="12">
        <v>55</v>
      </c>
      <c r="J25" s="12">
        <v>55</v>
      </c>
      <c r="K25" s="12">
        <v>61</v>
      </c>
      <c r="L25" s="12">
        <v>62</v>
      </c>
      <c r="M25" s="12">
        <v>45</v>
      </c>
      <c r="N25" s="12">
        <v>47</v>
      </c>
    </row>
    <row r="26" spans="2:14" x14ac:dyDescent="0.25">
      <c r="B26" s="83">
        <v>20</v>
      </c>
      <c r="C26" s="5" t="s">
        <v>310</v>
      </c>
      <c r="D26" s="5" t="s">
        <v>137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ACEPTABLE</v>
      </c>
      <c r="G26" s="12">
        <f t="shared" si="0"/>
        <v>5.3833333333333337</v>
      </c>
      <c r="H26" s="12">
        <f t="shared" si="1"/>
        <v>323</v>
      </c>
      <c r="I26" s="12">
        <v>55</v>
      </c>
      <c r="J26" s="12">
        <v>53</v>
      </c>
      <c r="K26" s="12">
        <v>58</v>
      </c>
      <c r="L26" s="12">
        <v>58</v>
      </c>
      <c r="M26" s="12">
        <v>51</v>
      </c>
      <c r="N26" s="12">
        <v>48</v>
      </c>
    </row>
    <row r="27" spans="2:14" x14ac:dyDescent="0.25">
      <c r="B27" s="83">
        <v>21</v>
      </c>
      <c r="C27" s="5" t="s">
        <v>276</v>
      </c>
      <c r="D27" s="5" t="s">
        <v>189</v>
      </c>
      <c r="E27" s="5" t="s">
        <v>190</v>
      </c>
      <c r="F27" s="3" t="str">
        <f>LOOKUP(G27,{0;3;4;5;6;7;8;9;10},{"EN APRENDIZAJE";"REFORZAR APRENDIZAJE";"FALTA PRACTICA";"ACEPTABLE";"BUENO";"MUY BUENO";"SOBRESALIENTE";"EXCELENTE"})</f>
        <v>ACEPTABLE</v>
      </c>
      <c r="G27" s="12">
        <f t="shared" si="0"/>
        <v>5.3333333333333339</v>
      </c>
      <c r="H27" s="12">
        <f t="shared" si="1"/>
        <v>320</v>
      </c>
      <c r="I27" s="12">
        <v>57</v>
      </c>
      <c r="J27" s="12">
        <v>60</v>
      </c>
      <c r="K27" s="12">
        <v>50</v>
      </c>
      <c r="L27" s="12">
        <v>47</v>
      </c>
      <c r="M27" s="12">
        <v>54</v>
      </c>
      <c r="N27" s="12">
        <v>52</v>
      </c>
    </row>
    <row r="28" spans="2:14" x14ac:dyDescent="0.25">
      <c r="B28" s="83">
        <v>22</v>
      </c>
      <c r="C28" s="5" t="s">
        <v>318</v>
      </c>
      <c r="D28" s="5" t="s">
        <v>319</v>
      </c>
      <c r="E28" s="5" t="s">
        <v>116</v>
      </c>
      <c r="F28" s="3" t="str">
        <f>LOOKUP(G28,{0;3;4;5;6;7;8;9;10},{"EN APRENDIZAJE";"REFORZAR APRENDIZAJE";"FALTA PRACTICA";"ACEPTABLE";"BUENO";"MUY BUENO";"SOBRESALIENTE";"EXCELENTE"})</f>
        <v>ACEPTABLE</v>
      </c>
      <c r="G28" s="12">
        <f t="shared" si="0"/>
        <v>5.2</v>
      </c>
      <c r="H28" s="12">
        <f t="shared" si="1"/>
        <v>312</v>
      </c>
      <c r="I28" s="12">
        <v>55</v>
      </c>
      <c r="J28" s="12">
        <v>55</v>
      </c>
      <c r="K28" s="12">
        <v>55</v>
      </c>
      <c r="L28" s="12">
        <v>53</v>
      </c>
      <c r="M28" s="12">
        <v>48</v>
      </c>
      <c r="N28" s="12">
        <v>46</v>
      </c>
    </row>
    <row r="29" spans="2:14" x14ac:dyDescent="0.25">
      <c r="B29" s="83">
        <v>23</v>
      </c>
      <c r="C29" s="5" t="s">
        <v>286</v>
      </c>
      <c r="D29" s="5" t="s">
        <v>287</v>
      </c>
      <c r="E29" s="5" t="s">
        <v>288</v>
      </c>
      <c r="F29" s="3" t="str">
        <f>LOOKUP(G29,{0;3;4;5;6;7;8;9;10},{"EN APRENDIZAJE";"REFORZAR APRENDIZAJE";"FALTA PRACTICA";"ACEPTABLE";"BUENO";"MUY BUENO";"SOBRESALIENTE";"EXCELENTE"})</f>
        <v>ACEPTABLE</v>
      </c>
      <c r="G29" s="12">
        <f t="shared" si="0"/>
        <v>5.1833333333333336</v>
      </c>
      <c r="H29" s="12">
        <f t="shared" si="1"/>
        <v>311</v>
      </c>
      <c r="I29" s="12">
        <v>59</v>
      </c>
      <c r="J29" s="12">
        <v>57</v>
      </c>
      <c r="K29" s="12">
        <v>50</v>
      </c>
      <c r="L29" s="12">
        <v>55</v>
      </c>
      <c r="M29" s="12">
        <v>46</v>
      </c>
      <c r="N29" s="12">
        <v>44</v>
      </c>
    </row>
    <row r="30" spans="2:14" x14ac:dyDescent="0.25">
      <c r="B30" s="83">
        <v>24</v>
      </c>
      <c r="C30" s="5" t="s">
        <v>144</v>
      </c>
      <c r="D30" s="5" t="s">
        <v>115</v>
      </c>
      <c r="E30" s="5" t="s">
        <v>33</v>
      </c>
      <c r="F30" s="3" t="str">
        <f>LOOKUP(G30,{0;3;4;5;6;7;8;9;10},{"EN APRENDIZAJE";"REFORZAR APRENDIZAJE";"FALTA PRACTICA";"ACEPTABLE";"BUENO";"MUY BUENO";"SOBRESALIENTE";"EXCELENTE"})</f>
        <v>ACEPTABLE</v>
      </c>
      <c r="G30" s="12">
        <f t="shared" si="0"/>
        <v>5.1333333333333337</v>
      </c>
      <c r="H30" s="12">
        <f t="shared" si="1"/>
        <v>308</v>
      </c>
      <c r="I30" s="12">
        <v>54</v>
      </c>
      <c r="J30" s="12">
        <v>52</v>
      </c>
      <c r="K30" s="12">
        <v>57</v>
      </c>
      <c r="L30" s="12">
        <v>53</v>
      </c>
      <c r="M30" s="12">
        <v>47</v>
      </c>
      <c r="N30" s="12">
        <v>45</v>
      </c>
    </row>
    <row r="31" spans="2:14" x14ac:dyDescent="0.25">
      <c r="B31" s="83">
        <v>25</v>
      </c>
      <c r="C31" s="5" t="s">
        <v>301</v>
      </c>
      <c r="D31" s="5" t="s">
        <v>228</v>
      </c>
      <c r="E31" s="5" t="s">
        <v>37</v>
      </c>
      <c r="F31" s="3" t="str">
        <f>LOOKUP(G31,{0;3;4;5;6;7;8;9;10},{"EN APRENDIZAJE";"REFORZAR APRENDIZAJE";"FALTA PRACTICA";"ACEPTABLE";"BUENO";"MUY BUENO";"SOBRESALIENTE";"EXCELENTE"})</f>
        <v>ACEPTABLE</v>
      </c>
      <c r="G31" s="12">
        <f t="shared" si="0"/>
        <v>5.0999999999999996</v>
      </c>
      <c r="H31" s="12">
        <f t="shared" si="1"/>
        <v>306</v>
      </c>
      <c r="I31" s="12">
        <v>56</v>
      </c>
      <c r="J31" s="12">
        <v>55</v>
      </c>
      <c r="K31" s="12">
        <v>48</v>
      </c>
      <c r="L31" s="12">
        <v>46</v>
      </c>
      <c r="M31" s="12">
        <v>52</v>
      </c>
      <c r="N31" s="12">
        <v>49</v>
      </c>
    </row>
    <row r="32" spans="2:14" x14ac:dyDescent="0.25">
      <c r="B32" s="83">
        <v>26</v>
      </c>
      <c r="C32" s="5" t="s">
        <v>291</v>
      </c>
      <c r="D32" s="5" t="s">
        <v>184</v>
      </c>
      <c r="E32" s="5" t="s">
        <v>33</v>
      </c>
      <c r="F32" s="3" t="str">
        <f>LOOKUP(G32,{0;3;4;5;6;7;8;9;10},{"EN APRENDIZAJE";"REFORZAR APRENDIZAJE";"FALTA PRACTICA";"ACEPTABLE";"BUENO";"MUY BUENO";"SOBRESALIENTE";"EXCELENTE"})</f>
        <v>ACEPTABLE</v>
      </c>
      <c r="G32" s="12">
        <f t="shared" si="0"/>
        <v>5.0833333333333339</v>
      </c>
      <c r="H32" s="12">
        <f t="shared" si="1"/>
        <v>305</v>
      </c>
      <c r="I32" s="12">
        <v>59</v>
      </c>
      <c r="J32" s="12">
        <v>57</v>
      </c>
      <c r="K32" s="12">
        <v>45</v>
      </c>
      <c r="L32" s="12">
        <v>45</v>
      </c>
      <c r="M32" s="12">
        <v>51</v>
      </c>
      <c r="N32" s="12">
        <v>48</v>
      </c>
    </row>
    <row r="33" spans="2:14" x14ac:dyDescent="0.25">
      <c r="B33" s="83">
        <v>27</v>
      </c>
      <c r="C33" s="5" t="s">
        <v>289</v>
      </c>
      <c r="D33" s="5" t="s">
        <v>195</v>
      </c>
      <c r="E33" s="5" t="s">
        <v>33</v>
      </c>
      <c r="F33" s="3" t="str">
        <f>LOOKUP(G33,{0;3;4;5;6;7;8;9;10},{"EN APRENDIZAJE";"REFORZAR APRENDIZAJE";"FALTA PRACTICA";"ACEPTABLE";"BUENO";"MUY BUENO";"SOBRESALIENTE";"EXCELENTE"})</f>
        <v>FALTA PRACTICA</v>
      </c>
      <c r="G33" s="12">
        <f t="shared" si="0"/>
        <v>4.9833333333333334</v>
      </c>
      <c r="H33" s="12">
        <f t="shared" si="1"/>
        <v>299</v>
      </c>
      <c r="I33" s="12">
        <v>50</v>
      </c>
      <c r="J33" s="12">
        <v>62</v>
      </c>
      <c r="K33" s="12">
        <v>49</v>
      </c>
      <c r="L33" s="12">
        <v>49</v>
      </c>
      <c r="M33" s="12">
        <v>46</v>
      </c>
      <c r="N33" s="12">
        <v>43</v>
      </c>
    </row>
    <row r="34" spans="2:14" x14ac:dyDescent="0.25">
      <c r="B34" s="83">
        <v>28</v>
      </c>
      <c r="C34" s="5" t="s">
        <v>132</v>
      </c>
      <c r="D34" s="5" t="s">
        <v>202</v>
      </c>
      <c r="E34" s="5" t="s">
        <v>36</v>
      </c>
      <c r="F34" s="3" t="str">
        <f>LOOKUP(G34,{0;3;4;5;6;7;8;9;10},{"EN APRENDIZAJE";"REFORZAR APRENDIZAJE";"FALTA PRACTICA";"ACEPTABLE";"BUENO";"MUY BUENO";"SOBRESALIENTE";"EXCELENTE"})</f>
        <v>FALTA PRACTICA</v>
      </c>
      <c r="G34" s="12">
        <f t="shared" si="0"/>
        <v>4.9833333333333334</v>
      </c>
      <c r="H34" s="12">
        <f t="shared" si="1"/>
        <v>299</v>
      </c>
      <c r="I34" s="12">
        <v>47</v>
      </c>
      <c r="J34" s="12">
        <v>45</v>
      </c>
      <c r="K34" s="12">
        <v>57</v>
      </c>
      <c r="L34" s="12">
        <v>57</v>
      </c>
      <c r="M34" s="12">
        <v>48</v>
      </c>
      <c r="N34" s="12">
        <v>45</v>
      </c>
    </row>
    <row r="35" spans="2:14" x14ac:dyDescent="0.25">
      <c r="B35" s="83">
        <v>29</v>
      </c>
      <c r="C35" s="5" t="s">
        <v>138</v>
      </c>
      <c r="D35" s="5" t="s">
        <v>115</v>
      </c>
      <c r="E35" s="5" t="s">
        <v>33</v>
      </c>
      <c r="F35" s="3" t="str">
        <f>LOOKUP(G35,{0;3;4;5;6;7;8;9;10},{"EN APRENDIZAJE";"REFORZAR APRENDIZAJE";"FALTA PRACTICA";"ACEPTABLE";"BUENO";"MUY BUENO";"SOBRESALIENTE";"EXCELENTE"})</f>
        <v>FALTA PRACTICA</v>
      </c>
      <c r="G35" s="12">
        <f t="shared" si="0"/>
        <v>4.95</v>
      </c>
      <c r="H35" s="12">
        <f t="shared" si="1"/>
        <v>297</v>
      </c>
      <c r="I35" s="12">
        <v>50</v>
      </c>
      <c r="J35" s="12">
        <v>52</v>
      </c>
      <c r="K35" s="12">
        <v>53</v>
      </c>
      <c r="L35" s="12">
        <v>53</v>
      </c>
      <c r="M35" s="12">
        <v>46</v>
      </c>
      <c r="N35" s="12">
        <v>43</v>
      </c>
    </row>
    <row r="36" spans="2:14" x14ac:dyDescent="0.25">
      <c r="B36" s="83">
        <v>30</v>
      </c>
      <c r="C36" s="5" t="s">
        <v>305</v>
      </c>
      <c r="D36" s="5" t="s">
        <v>142</v>
      </c>
      <c r="E36" s="5" t="s">
        <v>33</v>
      </c>
      <c r="F36" s="3" t="str">
        <f>LOOKUP(G36,{0;3;4;5;6;7;8;9;10},{"EN APRENDIZAJE";"REFORZAR APRENDIZAJE";"FALTA PRACTICA";"ACEPTABLE";"BUENO";"MUY BUENO";"SOBRESALIENTE";"EXCELENTE"})</f>
        <v>FALTA PRACTICA</v>
      </c>
      <c r="G36" s="12">
        <f t="shared" si="0"/>
        <v>4.9000000000000004</v>
      </c>
      <c r="H36" s="12">
        <f t="shared" si="1"/>
        <v>294</v>
      </c>
      <c r="I36" s="12">
        <v>50</v>
      </c>
      <c r="J36" s="12">
        <v>50</v>
      </c>
      <c r="K36" s="12">
        <v>51</v>
      </c>
      <c r="L36" s="12">
        <v>49</v>
      </c>
      <c r="M36" s="12">
        <v>48</v>
      </c>
      <c r="N36" s="12">
        <v>46</v>
      </c>
    </row>
    <row r="37" spans="2:14" x14ac:dyDescent="0.25">
      <c r="B37" s="83">
        <v>31</v>
      </c>
      <c r="C37" s="5" t="s">
        <v>300</v>
      </c>
      <c r="D37" s="5" t="s">
        <v>209</v>
      </c>
      <c r="E37" s="5" t="s">
        <v>116</v>
      </c>
      <c r="F37" s="3" t="str">
        <f>LOOKUP(G37,{0;3;4;5;6;7;8;9;10},{"EN APRENDIZAJE";"REFORZAR APRENDIZAJE";"FALTA PRACTICA";"ACEPTABLE";"BUENO";"MUY BUENO";"SOBRESALIENTE";"EXCELENTE"})</f>
        <v>FALTA PRACTICA</v>
      </c>
      <c r="G37" s="12">
        <f t="shared" si="0"/>
        <v>4.8833333333333337</v>
      </c>
      <c r="H37" s="12">
        <f t="shared" si="1"/>
        <v>293</v>
      </c>
      <c r="I37" s="12">
        <v>47</v>
      </c>
      <c r="J37" s="12">
        <v>44</v>
      </c>
      <c r="K37" s="12">
        <v>55</v>
      </c>
      <c r="L37" s="12">
        <v>50</v>
      </c>
      <c r="M37" s="12">
        <v>50</v>
      </c>
      <c r="N37" s="12">
        <v>47</v>
      </c>
    </row>
    <row r="38" spans="2:14" x14ac:dyDescent="0.25">
      <c r="B38" s="83">
        <v>32</v>
      </c>
      <c r="C38" s="5" t="s">
        <v>299</v>
      </c>
      <c r="D38" s="5" t="s">
        <v>186</v>
      </c>
      <c r="E38" s="5" t="s">
        <v>33</v>
      </c>
      <c r="F38" s="3" t="str">
        <f>LOOKUP(G38,{0;3;4;5;6;7;8;9;10},{"EN APRENDIZAJE";"REFORZAR APRENDIZAJE";"FALTA PRACTICA";"ACEPTABLE";"BUENO";"MUY BUENO";"SOBRESALIENTE";"EXCELENTE"})</f>
        <v>FALTA PRACTICA</v>
      </c>
      <c r="G38" s="12">
        <f t="shared" si="0"/>
        <v>4.8666666666666663</v>
      </c>
      <c r="H38" s="12">
        <f t="shared" si="1"/>
        <v>292</v>
      </c>
      <c r="I38" s="12">
        <v>51</v>
      </c>
      <c r="J38" s="12">
        <v>55</v>
      </c>
      <c r="K38" s="12">
        <v>48</v>
      </c>
      <c r="L38" s="12">
        <v>48</v>
      </c>
      <c r="M38" s="12">
        <v>48</v>
      </c>
      <c r="N38" s="12">
        <v>42</v>
      </c>
    </row>
    <row r="39" spans="2:14" x14ac:dyDescent="0.25">
      <c r="B39" s="83">
        <v>33</v>
      </c>
      <c r="C39" s="5" t="s">
        <v>326</v>
      </c>
      <c r="D39" s="5" t="s">
        <v>184</v>
      </c>
      <c r="E39" s="5" t="s">
        <v>33</v>
      </c>
      <c r="F39" s="3" t="str">
        <f>LOOKUP(G39,{0;3;4;5;6;7;8;9;10},{"EN APRENDIZAJE";"REFORZAR APRENDIZAJE";"FALTA PRACTICA";"ACEPTABLE";"BUENO";"MUY BUENO";"SOBRESALIENTE";"EXCELENTE"})</f>
        <v>FALTA PRACTICA</v>
      </c>
      <c r="G39" s="12">
        <f t="shared" ref="G39:G73" si="2">AVERAGE(I39:N39)/10</f>
        <v>4.8</v>
      </c>
      <c r="H39" s="12">
        <f t="shared" ref="H39:H70" si="3">SUM(I39:N39)</f>
        <v>288</v>
      </c>
      <c r="I39" s="12">
        <v>50</v>
      </c>
      <c r="J39" s="12">
        <v>52</v>
      </c>
      <c r="K39" s="12">
        <v>49</v>
      </c>
      <c r="L39" s="12">
        <v>47</v>
      </c>
      <c r="M39" s="12">
        <v>46</v>
      </c>
      <c r="N39" s="12">
        <v>44</v>
      </c>
    </row>
    <row r="40" spans="2:14" x14ac:dyDescent="0.25">
      <c r="B40" s="83">
        <v>34</v>
      </c>
      <c r="C40" s="5" t="s">
        <v>292</v>
      </c>
      <c r="D40" s="5" t="s">
        <v>293</v>
      </c>
      <c r="E40" s="5" t="s">
        <v>288</v>
      </c>
      <c r="F40" s="3" t="str">
        <f>LOOKUP(G40,{0;3;4;5;6;7;8;9;10},{"EN APRENDIZAJE";"REFORZAR APRENDIZAJE";"FALTA PRACTICA";"ACEPTABLE";"BUENO";"MUY BUENO";"SOBRESALIENTE";"EXCELENTE"})</f>
        <v>FALTA PRACTICA</v>
      </c>
      <c r="G40" s="12">
        <f t="shared" si="2"/>
        <v>4.7333333333333334</v>
      </c>
      <c r="H40" s="12">
        <f t="shared" si="3"/>
        <v>284</v>
      </c>
      <c r="I40" s="12">
        <v>49</v>
      </c>
      <c r="J40" s="12">
        <v>47</v>
      </c>
      <c r="K40" s="12">
        <v>54</v>
      </c>
      <c r="L40" s="12">
        <v>52</v>
      </c>
      <c r="M40" s="12">
        <v>42</v>
      </c>
      <c r="N40" s="12">
        <v>40</v>
      </c>
    </row>
    <row r="41" spans="2:14" x14ac:dyDescent="0.25">
      <c r="B41" s="83">
        <v>35</v>
      </c>
      <c r="C41" s="5" t="s">
        <v>315</v>
      </c>
      <c r="D41" s="5" t="s">
        <v>186</v>
      </c>
      <c r="E41" s="5" t="s">
        <v>33</v>
      </c>
      <c r="F41" s="3" t="str">
        <f>LOOKUP(G41,{0;3;4;5;6;7;8;9;10},{"EN APRENDIZAJE";"REFORZAR APRENDIZAJE";"FALTA PRACTICA";"ACEPTABLE";"BUENO";"MUY BUENO";"SOBRESALIENTE";"EXCELENTE"})</f>
        <v>FALTA PRACTICA</v>
      </c>
      <c r="G41" s="12">
        <f t="shared" si="2"/>
        <v>4.7166666666666668</v>
      </c>
      <c r="H41" s="12">
        <f t="shared" si="3"/>
        <v>283</v>
      </c>
      <c r="I41" s="12">
        <v>50</v>
      </c>
      <c r="J41" s="12">
        <v>50</v>
      </c>
      <c r="K41" s="12">
        <v>49</v>
      </c>
      <c r="L41" s="12">
        <v>44</v>
      </c>
      <c r="M41" s="12">
        <v>46</v>
      </c>
      <c r="N41" s="12">
        <v>44</v>
      </c>
    </row>
    <row r="42" spans="2:14" x14ac:dyDescent="0.25">
      <c r="B42" s="83">
        <v>36</v>
      </c>
      <c r="C42" s="5" t="s">
        <v>313</v>
      </c>
      <c r="D42" s="5" t="s">
        <v>115</v>
      </c>
      <c r="E42" s="5" t="s">
        <v>33</v>
      </c>
      <c r="F42" s="3" t="str">
        <f>LOOKUP(G42,{0;3;4;5;6;7;8;9;10},{"EN APRENDIZAJE";"REFORZAR APRENDIZAJE";"FALTA PRACTICA";"ACEPTABLE";"BUENO";"MUY BUENO";"SOBRESALIENTE";"EXCELENTE"})</f>
        <v>FALTA PRACTICA</v>
      </c>
      <c r="G42" s="12">
        <f t="shared" si="2"/>
        <v>4.6833333333333336</v>
      </c>
      <c r="H42" s="12">
        <f t="shared" si="3"/>
        <v>281</v>
      </c>
      <c r="I42" s="12">
        <v>55</v>
      </c>
      <c r="J42" s="12">
        <v>50</v>
      </c>
      <c r="K42" s="12">
        <v>49</v>
      </c>
      <c r="L42" s="12">
        <v>45</v>
      </c>
      <c r="M42" s="12">
        <v>42</v>
      </c>
      <c r="N42" s="12">
        <v>40</v>
      </c>
    </row>
    <row r="43" spans="2:14" x14ac:dyDescent="0.25">
      <c r="B43" s="83">
        <v>37</v>
      </c>
      <c r="C43" s="5" t="s">
        <v>306</v>
      </c>
      <c r="D43" s="5" t="s">
        <v>209</v>
      </c>
      <c r="E43" s="5" t="s">
        <v>116</v>
      </c>
      <c r="F43" s="3" t="str">
        <f>LOOKUP(G43,{0;3;4;5;6;7;8;9;10},{"EN APRENDIZAJE";"REFORZAR APRENDIZAJE";"FALTA PRACTICA";"ACEPTABLE";"BUENO";"MUY BUENO";"SOBRESALIENTE";"EXCELENTE"})</f>
        <v>FALTA PRACTICA</v>
      </c>
      <c r="G43" s="12">
        <f t="shared" si="2"/>
        <v>4.6666666666666661</v>
      </c>
      <c r="H43" s="12">
        <f t="shared" si="3"/>
        <v>280</v>
      </c>
      <c r="I43" s="12">
        <v>44</v>
      </c>
      <c r="J43" s="12">
        <v>49</v>
      </c>
      <c r="K43" s="12">
        <v>47</v>
      </c>
      <c r="L43" s="12">
        <v>47</v>
      </c>
      <c r="M43" s="12">
        <v>47</v>
      </c>
      <c r="N43" s="12">
        <v>46</v>
      </c>
    </row>
    <row r="44" spans="2:14" x14ac:dyDescent="0.25">
      <c r="B44" s="83">
        <v>38</v>
      </c>
      <c r="C44" s="5" t="s">
        <v>277</v>
      </c>
      <c r="D44" s="5" t="s">
        <v>228</v>
      </c>
      <c r="E44" s="5" t="s">
        <v>37</v>
      </c>
      <c r="F44" s="3" t="str">
        <f>LOOKUP(G44,{0;3;4;5;6;7;8;9;10},{"EN APRENDIZAJE";"REFORZAR APRENDIZAJE";"FALTA PRACTICA";"ACEPTABLE";"BUENO";"MUY BUENO";"SOBRESALIENTE";"EXCELENTE"})</f>
        <v>FALTA PRACTICA</v>
      </c>
      <c r="G44" s="12">
        <f t="shared" si="2"/>
        <v>4.6500000000000004</v>
      </c>
      <c r="H44" s="12">
        <f t="shared" si="3"/>
        <v>279</v>
      </c>
      <c r="I44" s="12">
        <v>46</v>
      </c>
      <c r="J44" s="12">
        <v>44</v>
      </c>
      <c r="K44" s="12">
        <v>52</v>
      </c>
      <c r="L44" s="12">
        <v>52</v>
      </c>
      <c r="M44" s="12">
        <v>45</v>
      </c>
      <c r="N44" s="12">
        <v>40</v>
      </c>
    </row>
    <row r="45" spans="2:14" x14ac:dyDescent="0.25">
      <c r="B45" s="83">
        <v>39</v>
      </c>
      <c r="C45" s="5" t="s">
        <v>274</v>
      </c>
      <c r="D45" s="5" t="s">
        <v>142</v>
      </c>
      <c r="E45" s="5" t="s">
        <v>33</v>
      </c>
      <c r="F45" s="3" t="str">
        <f>LOOKUP(G45,{0;3;4;5;6;7;8;9;10},{"EN APRENDIZAJE";"REFORZAR APRENDIZAJE";"FALTA PRACTICA";"ACEPTABLE";"BUENO";"MUY BUENO";"SOBRESALIENTE";"EXCELENTE"})</f>
        <v>FALTA PRACTICA</v>
      </c>
      <c r="G45" s="12">
        <f t="shared" si="2"/>
        <v>4.55</v>
      </c>
      <c r="H45" s="12">
        <f t="shared" si="3"/>
        <v>273</v>
      </c>
      <c r="I45" s="12">
        <v>50</v>
      </c>
      <c r="J45" s="12">
        <v>52</v>
      </c>
      <c r="K45" s="12">
        <v>43</v>
      </c>
      <c r="L45" s="12">
        <v>43</v>
      </c>
      <c r="M45" s="12">
        <v>42</v>
      </c>
      <c r="N45" s="12">
        <v>43</v>
      </c>
    </row>
    <row r="46" spans="2:14" x14ac:dyDescent="0.25">
      <c r="B46" s="83">
        <v>40</v>
      </c>
      <c r="C46" s="5" t="s">
        <v>131</v>
      </c>
      <c r="D46" s="5" t="s">
        <v>186</v>
      </c>
      <c r="E46" s="5" t="s">
        <v>33</v>
      </c>
      <c r="F46" s="3" t="str">
        <f>LOOKUP(G46,{0;3;4;5;6;7;8;9;10},{"EN APRENDIZAJE";"REFORZAR APRENDIZAJE";"FALTA PRACTICA";"ACEPTABLE";"BUENO";"MUY BUENO";"SOBRESALIENTE";"EXCELENTE"})</f>
        <v>FALTA PRACTICA</v>
      </c>
      <c r="G46" s="12">
        <f t="shared" si="2"/>
        <v>4.55</v>
      </c>
      <c r="H46" s="12">
        <f t="shared" si="3"/>
        <v>273</v>
      </c>
      <c r="I46" s="12">
        <v>52</v>
      </c>
      <c r="J46" s="12">
        <v>50</v>
      </c>
      <c r="K46" s="12">
        <v>43</v>
      </c>
      <c r="L46" s="12">
        <v>41</v>
      </c>
      <c r="M46" s="12">
        <v>44</v>
      </c>
      <c r="N46" s="12">
        <v>43</v>
      </c>
    </row>
    <row r="47" spans="2:14" x14ac:dyDescent="0.25">
      <c r="B47" s="83">
        <v>41</v>
      </c>
      <c r="C47" s="5" t="s">
        <v>309</v>
      </c>
      <c r="D47" s="5" t="s">
        <v>28</v>
      </c>
      <c r="E47" s="5" t="s">
        <v>33</v>
      </c>
      <c r="F47" s="3" t="str">
        <f>LOOKUP(G47,{0;3;4;5;6;7;8;9;10},{"EN APRENDIZAJE";"REFORZAR APRENDIZAJE";"FALTA PRACTICA";"ACEPTABLE";"BUENO";"MUY BUENO";"SOBRESALIENTE";"EXCELENTE"})</f>
        <v>FALTA PRACTICA</v>
      </c>
      <c r="G47" s="12">
        <f t="shared" si="2"/>
        <v>4.3333333333333339</v>
      </c>
      <c r="H47" s="12">
        <f t="shared" si="3"/>
        <v>260</v>
      </c>
      <c r="I47" s="12">
        <v>47</v>
      </c>
      <c r="J47" s="12">
        <v>40</v>
      </c>
      <c r="K47" s="12">
        <v>55</v>
      </c>
      <c r="L47" s="12">
        <v>44</v>
      </c>
      <c r="M47" s="12">
        <v>42</v>
      </c>
      <c r="N47" s="12">
        <v>32</v>
      </c>
    </row>
    <row r="48" spans="2:14" x14ac:dyDescent="0.25">
      <c r="B48" s="83">
        <v>42</v>
      </c>
      <c r="C48" s="5" t="s">
        <v>330</v>
      </c>
      <c r="D48" s="5" t="s">
        <v>224</v>
      </c>
      <c r="E48" s="5" t="s">
        <v>37</v>
      </c>
      <c r="F48" s="3" t="str">
        <f>LOOKUP(G48,{0;3;4;5;6;7;8;9;10},{"EN APRENDIZAJE";"REFORZAR APRENDIZAJE";"FALTA PRACTICA";"ACEPTABLE";"BUENO";"MUY BUENO";"SOBRESALIENTE";"EXCELENTE"})</f>
        <v>FALTA PRACTICA</v>
      </c>
      <c r="G48" s="12">
        <f t="shared" si="2"/>
        <v>4.3333333333333339</v>
      </c>
      <c r="H48" s="12">
        <f t="shared" si="3"/>
        <v>260</v>
      </c>
      <c r="I48" s="12">
        <v>50</v>
      </c>
      <c r="J48" s="12">
        <v>48</v>
      </c>
      <c r="K48" s="12">
        <v>40</v>
      </c>
      <c r="L48" s="12">
        <v>38</v>
      </c>
      <c r="M48" s="12">
        <v>43</v>
      </c>
      <c r="N48" s="12">
        <v>41</v>
      </c>
    </row>
    <row r="49" spans="2:14" x14ac:dyDescent="0.25">
      <c r="B49" s="83">
        <v>43</v>
      </c>
      <c r="C49" s="5" t="s">
        <v>316</v>
      </c>
      <c r="D49" s="5" t="s">
        <v>209</v>
      </c>
      <c r="E49" s="5" t="s">
        <v>116</v>
      </c>
      <c r="F49" s="3" t="str">
        <f>LOOKUP(G49,{0;3;4;5;6;7;8;9;10},{"EN APRENDIZAJE";"REFORZAR APRENDIZAJE";"FALTA PRACTICA";"ACEPTABLE";"BUENO";"MUY BUENO";"SOBRESALIENTE";"EXCELENTE"})</f>
        <v>FALTA PRACTICA</v>
      </c>
      <c r="G49" s="12">
        <f t="shared" si="2"/>
        <v>4.3166666666666664</v>
      </c>
      <c r="H49" s="12">
        <f t="shared" si="3"/>
        <v>259</v>
      </c>
      <c r="I49" s="12">
        <v>43</v>
      </c>
      <c r="J49" s="12">
        <v>45</v>
      </c>
      <c r="K49" s="12">
        <v>46</v>
      </c>
      <c r="L49" s="12">
        <v>46</v>
      </c>
      <c r="M49" s="12">
        <v>42</v>
      </c>
      <c r="N49" s="12">
        <v>37</v>
      </c>
    </row>
    <row r="50" spans="2:14" x14ac:dyDescent="0.25">
      <c r="B50" s="83">
        <v>44</v>
      </c>
      <c r="C50" s="5" t="s">
        <v>312</v>
      </c>
      <c r="D50" s="5" t="s">
        <v>209</v>
      </c>
      <c r="E50" s="5" t="s">
        <v>116</v>
      </c>
      <c r="F50" s="3" t="str">
        <f>LOOKUP(G50,{0;3;4;5;6;7;8;9;10},{"EN APRENDIZAJE";"REFORZAR APRENDIZAJE";"FALTA PRACTICA";"ACEPTABLE";"BUENO";"MUY BUENO";"SOBRESALIENTE";"EXCELENTE"})</f>
        <v>FALTA PRACTICA</v>
      </c>
      <c r="G50" s="12">
        <f t="shared" si="2"/>
        <v>4.3166666666666664</v>
      </c>
      <c r="H50" s="12">
        <f t="shared" si="3"/>
        <v>259</v>
      </c>
      <c r="I50" s="12">
        <v>47</v>
      </c>
      <c r="J50" s="12">
        <v>42</v>
      </c>
      <c r="K50" s="12">
        <v>44</v>
      </c>
      <c r="L50" s="12">
        <v>37</v>
      </c>
      <c r="M50" s="12">
        <v>47</v>
      </c>
      <c r="N50" s="12">
        <v>42</v>
      </c>
    </row>
    <row r="51" spans="2:14" x14ac:dyDescent="0.25">
      <c r="B51" s="83">
        <v>45</v>
      </c>
      <c r="C51" s="5" t="s">
        <v>308</v>
      </c>
      <c r="D51" s="5" t="s">
        <v>228</v>
      </c>
      <c r="E51" s="5" t="s">
        <v>37</v>
      </c>
      <c r="F51" s="3" t="str">
        <f>LOOKUP(G51,{0;3;4;5;6;7;8;9;10},{"EN APRENDIZAJE";"REFORZAR APRENDIZAJE";"FALTA PRACTICA";"ACEPTABLE";"BUENO";"MUY BUENO";"SOBRESALIENTE";"EXCELENTE"})</f>
        <v>FALTA PRACTICA</v>
      </c>
      <c r="G51" s="12">
        <f t="shared" si="2"/>
        <v>4.3</v>
      </c>
      <c r="H51" s="12">
        <f t="shared" si="3"/>
        <v>258</v>
      </c>
      <c r="I51" s="12">
        <v>51</v>
      </c>
      <c r="J51" s="12">
        <v>47</v>
      </c>
      <c r="K51" s="12">
        <v>45</v>
      </c>
      <c r="L51" s="12">
        <v>40</v>
      </c>
      <c r="M51" s="12">
        <v>39</v>
      </c>
      <c r="N51" s="12">
        <v>36</v>
      </c>
    </row>
    <row r="52" spans="2:14" x14ac:dyDescent="0.25">
      <c r="B52" s="83">
        <v>46</v>
      </c>
      <c r="C52" s="5" t="s">
        <v>295</v>
      </c>
      <c r="D52" s="5" t="s">
        <v>209</v>
      </c>
      <c r="E52" s="5" t="s">
        <v>116</v>
      </c>
      <c r="F52" s="3" t="str">
        <f>LOOKUP(G52,{0;3;4;5;6;7;8;9;10},{"EN APRENDIZAJE";"REFORZAR APRENDIZAJE";"FALTA PRACTICA";"ACEPTABLE";"BUENO";"MUY BUENO";"SOBRESALIENTE";"EXCELENTE"})</f>
        <v>FALTA PRACTICA</v>
      </c>
      <c r="G52" s="12">
        <f t="shared" si="2"/>
        <v>4.2</v>
      </c>
      <c r="H52" s="12">
        <f t="shared" si="3"/>
        <v>252</v>
      </c>
      <c r="I52" s="12">
        <v>50</v>
      </c>
      <c r="J52" s="12">
        <v>42</v>
      </c>
      <c r="K52" s="12">
        <v>42</v>
      </c>
      <c r="L52" s="12">
        <v>40</v>
      </c>
      <c r="M52" s="12">
        <v>40</v>
      </c>
      <c r="N52" s="12">
        <v>38</v>
      </c>
    </row>
    <row r="53" spans="2:14" x14ac:dyDescent="0.25">
      <c r="B53" s="83">
        <v>47</v>
      </c>
      <c r="C53" s="5" t="s">
        <v>329</v>
      </c>
      <c r="D53" s="5" t="s">
        <v>224</v>
      </c>
      <c r="E53" s="5" t="s">
        <v>37</v>
      </c>
      <c r="F53" s="3" t="str">
        <f>LOOKUP(G53,{0;3;4;5;6;7;8;9;10},{"EN APRENDIZAJE";"REFORZAR APRENDIZAJE";"FALTA PRACTICA";"ACEPTABLE";"BUENO";"MUY BUENO";"SOBRESALIENTE";"EXCELENTE"})</f>
        <v>FALTA PRACTICA</v>
      </c>
      <c r="G53" s="12">
        <f t="shared" si="2"/>
        <v>4.1333333333333337</v>
      </c>
      <c r="H53" s="12">
        <f t="shared" si="3"/>
        <v>248</v>
      </c>
      <c r="I53" s="12">
        <v>40</v>
      </c>
      <c r="J53" s="12">
        <v>42</v>
      </c>
      <c r="K53" s="12">
        <v>46</v>
      </c>
      <c r="L53" s="12">
        <v>41</v>
      </c>
      <c r="M53" s="12">
        <v>41</v>
      </c>
      <c r="N53" s="12">
        <v>38</v>
      </c>
    </row>
    <row r="54" spans="2:14" x14ac:dyDescent="0.25">
      <c r="B54" s="83">
        <v>48</v>
      </c>
      <c r="C54" s="5" t="s">
        <v>283</v>
      </c>
      <c r="D54" s="5" t="s">
        <v>232</v>
      </c>
      <c r="E54" s="5" t="s">
        <v>33</v>
      </c>
      <c r="F54" s="3" t="str">
        <f>LOOKUP(G54,{0;3;4;5;6;7;8;9;10},{"EN APRENDIZAJE";"REFORZAR APRENDIZAJE";"FALTA PRACTICA";"ACEPTABLE";"BUENO";"MUY BUENO";"SOBRESALIENTE";"EXCELENTE"})</f>
        <v>FALTA PRACTICA</v>
      </c>
      <c r="G54" s="12">
        <f t="shared" si="2"/>
        <v>4.1166666666666663</v>
      </c>
      <c r="H54" s="12">
        <f t="shared" si="3"/>
        <v>247</v>
      </c>
      <c r="I54" s="12">
        <v>47</v>
      </c>
      <c r="J54" s="12">
        <v>48</v>
      </c>
      <c r="K54" s="12">
        <v>38</v>
      </c>
      <c r="L54" s="12">
        <v>36</v>
      </c>
      <c r="M54" s="12">
        <v>38</v>
      </c>
      <c r="N54" s="12">
        <v>40</v>
      </c>
    </row>
    <row r="55" spans="2:14" x14ac:dyDescent="0.25">
      <c r="B55" s="83">
        <v>49</v>
      </c>
      <c r="C55" s="5" t="s">
        <v>139</v>
      </c>
      <c r="D55" s="5" t="s">
        <v>186</v>
      </c>
      <c r="E55" s="5" t="s">
        <v>33</v>
      </c>
      <c r="F55" s="3" t="str">
        <f>LOOKUP(G55,{0;3;4;5;6;7;8;9;10},{"EN APRENDIZAJE";"REFORZAR APRENDIZAJE";"FALTA PRACTICA";"ACEPTABLE";"BUENO";"MUY BUENO";"SOBRESALIENTE";"EXCELENTE"})</f>
        <v>FALTA PRACTICA</v>
      </c>
      <c r="G55" s="12">
        <f t="shared" si="2"/>
        <v>4.1166666666666663</v>
      </c>
      <c r="H55" s="12">
        <f t="shared" si="3"/>
        <v>247</v>
      </c>
      <c r="I55" s="12">
        <v>47</v>
      </c>
      <c r="J55" s="12">
        <v>39</v>
      </c>
      <c r="K55" s="12">
        <v>44</v>
      </c>
      <c r="L55" s="12">
        <v>34</v>
      </c>
      <c r="M55" s="12">
        <v>47</v>
      </c>
      <c r="N55" s="12">
        <v>36</v>
      </c>
    </row>
    <row r="56" spans="2:14" x14ac:dyDescent="0.25">
      <c r="B56" s="83">
        <v>50</v>
      </c>
      <c r="C56" s="5" t="s">
        <v>285</v>
      </c>
      <c r="D56" s="5" t="s">
        <v>228</v>
      </c>
      <c r="E56" s="5" t="s">
        <v>37</v>
      </c>
      <c r="F56" s="3" t="str">
        <f>LOOKUP(G56,{0;3;4;5;6;7;8;9;10},{"EN APRENDIZAJE";"REFORZAR APRENDIZAJE";"FALTA PRACTICA";"ACEPTABLE";"BUENO";"MUY BUENO";"SOBRESALIENTE";"EXCELENTE"})</f>
        <v>FALTA PRACTICA</v>
      </c>
      <c r="G56" s="12">
        <f t="shared" si="2"/>
        <v>4.05</v>
      </c>
      <c r="H56" s="12">
        <f t="shared" si="3"/>
        <v>243</v>
      </c>
      <c r="I56" s="12">
        <v>50</v>
      </c>
      <c r="J56" s="12">
        <v>45</v>
      </c>
      <c r="K56" s="12">
        <v>40</v>
      </c>
      <c r="L56" s="12">
        <v>33</v>
      </c>
      <c r="M56" s="12">
        <v>40</v>
      </c>
      <c r="N56" s="12">
        <v>35</v>
      </c>
    </row>
    <row r="57" spans="2:14" x14ac:dyDescent="0.25">
      <c r="B57" s="83">
        <v>51</v>
      </c>
      <c r="C57" s="5" t="s">
        <v>281</v>
      </c>
      <c r="D57" s="5" t="s">
        <v>202</v>
      </c>
      <c r="E57" s="5" t="s">
        <v>36</v>
      </c>
      <c r="F57" s="3" t="str">
        <f>LOOKUP(G57,{0;3;4;5;6;7;8;9;10},{"EN APRENDIZAJE";"REFORZAR APRENDIZAJE";"FALTA PRACTICA";"ACEPTABLE";"BUENO";"MUY BUENO";"SOBRESALIENTE";"EXCELENTE"})</f>
        <v>REFORZAR APRENDIZAJE</v>
      </c>
      <c r="G57" s="12">
        <f t="shared" si="2"/>
        <v>3.9666666666666663</v>
      </c>
      <c r="H57" s="12">
        <f t="shared" si="3"/>
        <v>238</v>
      </c>
      <c r="I57" s="12">
        <v>44</v>
      </c>
      <c r="J57" s="12">
        <v>48</v>
      </c>
      <c r="K57" s="12">
        <v>40</v>
      </c>
      <c r="L57" s="12">
        <v>40</v>
      </c>
      <c r="M57" s="12">
        <v>31</v>
      </c>
      <c r="N57" s="12">
        <v>35</v>
      </c>
    </row>
    <row r="58" spans="2:14" x14ac:dyDescent="0.25">
      <c r="B58" s="83">
        <v>52</v>
      </c>
      <c r="C58" s="5" t="s">
        <v>273</v>
      </c>
      <c r="D58" s="5" t="s">
        <v>230</v>
      </c>
      <c r="E58" s="5" t="s">
        <v>33</v>
      </c>
      <c r="F58" s="3" t="str">
        <f>LOOKUP(G58,{0;3;4;5;6;7;8;9;10},{"EN APRENDIZAJE";"REFORZAR APRENDIZAJE";"FALTA PRACTICA";"ACEPTABLE";"BUENO";"MUY BUENO";"SOBRESALIENTE";"EXCELENTE"})</f>
        <v>REFORZAR APRENDIZAJE</v>
      </c>
      <c r="G58" s="12">
        <f t="shared" si="2"/>
        <v>3.95</v>
      </c>
      <c r="H58" s="12">
        <f t="shared" si="3"/>
        <v>237</v>
      </c>
      <c r="I58" s="12">
        <v>43</v>
      </c>
      <c r="J58" s="12">
        <v>42</v>
      </c>
      <c r="K58" s="12">
        <v>39</v>
      </c>
      <c r="L58" s="12">
        <v>39</v>
      </c>
      <c r="M58" s="12">
        <v>38</v>
      </c>
      <c r="N58" s="12">
        <v>36</v>
      </c>
    </row>
    <row r="59" spans="2:14" x14ac:dyDescent="0.25">
      <c r="B59" s="83">
        <v>53</v>
      </c>
      <c r="C59" s="5" t="s">
        <v>302</v>
      </c>
      <c r="D59" s="5" t="s">
        <v>232</v>
      </c>
      <c r="E59" s="5" t="s">
        <v>33</v>
      </c>
      <c r="F59" s="3" t="str">
        <f>LOOKUP(G59,{0;3;4;5;6;7;8;9;10},{"EN APRENDIZAJE";"REFORZAR APRENDIZAJE";"FALTA PRACTICA";"ACEPTABLE";"BUENO";"MUY BUENO";"SOBRESALIENTE";"EXCELENTE"})</f>
        <v>REFORZAR APRENDIZAJE</v>
      </c>
      <c r="G59" s="12">
        <f t="shared" si="2"/>
        <v>3.9333333333333336</v>
      </c>
      <c r="H59" s="12">
        <f t="shared" si="3"/>
        <v>236</v>
      </c>
      <c r="I59" s="12">
        <v>35</v>
      </c>
      <c r="J59" s="12">
        <v>40</v>
      </c>
      <c r="K59" s="12">
        <v>38</v>
      </c>
      <c r="L59" s="12">
        <v>41</v>
      </c>
      <c r="M59" s="12">
        <v>40</v>
      </c>
      <c r="N59" s="12">
        <v>42</v>
      </c>
    </row>
    <row r="60" spans="2:14" x14ac:dyDescent="0.25">
      <c r="B60" s="83">
        <v>54</v>
      </c>
      <c r="C60" s="5" t="s">
        <v>297</v>
      </c>
      <c r="D60" s="5" t="s">
        <v>142</v>
      </c>
      <c r="E60" s="5" t="s">
        <v>33</v>
      </c>
      <c r="F60" s="3" t="str">
        <f>LOOKUP(G60,{0;3;4;5;6;7;8;9;10},{"EN APRENDIZAJE";"REFORZAR APRENDIZAJE";"FALTA PRACTICA";"ACEPTABLE";"BUENO";"MUY BUENO";"SOBRESALIENTE";"EXCELENTE"})</f>
        <v>REFORZAR APRENDIZAJE</v>
      </c>
      <c r="G60" s="12">
        <f t="shared" si="2"/>
        <v>3.9</v>
      </c>
      <c r="H60" s="12">
        <f t="shared" si="3"/>
        <v>234</v>
      </c>
      <c r="I60" s="12">
        <v>44</v>
      </c>
      <c r="J60" s="12">
        <v>41</v>
      </c>
      <c r="K60" s="12">
        <v>39</v>
      </c>
      <c r="L60" s="12">
        <v>33</v>
      </c>
      <c r="M60" s="12">
        <v>40</v>
      </c>
      <c r="N60" s="12">
        <v>37</v>
      </c>
    </row>
    <row r="61" spans="2:14" x14ac:dyDescent="0.25">
      <c r="B61" s="83">
        <v>55</v>
      </c>
      <c r="C61" s="5" t="s">
        <v>290</v>
      </c>
      <c r="D61" s="5" t="s">
        <v>186</v>
      </c>
      <c r="E61" s="5" t="s">
        <v>33</v>
      </c>
      <c r="F61" s="3" t="str">
        <f>LOOKUP(G61,{0;3;4;5;6;7;8;9;10},{"EN APRENDIZAJE";"REFORZAR APRENDIZAJE";"FALTA PRACTICA";"ACEPTABLE";"BUENO";"MUY BUENO";"SOBRESALIENTE";"EXCELENTE"})</f>
        <v>REFORZAR APRENDIZAJE</v>
      </c>
      <c r="G61" s="12">
        <f t="shared" si="2"/>
        <v>3.8166666666666664</v>
      </c>
      <c r="H61" s="12">
        <f t="shared" si="3"/>
        <v>229</v>
      </c>
      <c r="I61" s="12">
        <v>38</v>
      </c>
      <c r="J61" s="12">
        <v>35</v>
      </c>
      <c r="K61" s="12">
        <v>41</v>
      </c>
      <c r="L61" s="12">
        <v>34</v>
      </c>
      <c r="M61" s="12">
        <v>43</v>
      </c>
      <c r="N61" s="12">
        <v>38</v>
      </c>
    </row>
    <row r="62" spans="2:14" x14ac:dyDescent="0.25">
      <c r="B62" s="83">
        <v>56</v>
      </c>
      <c r="C62" s="5" t="s">
        <v>278</v>
      </c>
      <c r="D62" s="5" t="s">
        <v>28</v>
      </c>
      <c r="E62" s="5" t="s">
        <v>33</v>
      </c>
      <c r="F62" s="3" t="str">
        <f>LOOKUP(G62,{0;3;4;5;6;7;8;9;10},{"EN APRENDIZAJE";"REFORZAR APRENDIZAJE";"FALTA PRACTICA";"ACEPTABLE";"BUENO";"MUY BUENO";"SOBRESALIENTE";"EXCELENTE"})</f>
        <v>REFORZAR APRENDIZAJE</v>
      </c>
      <c r="G62" s="12">
        <f t="shared" si="2"/>
        <v>3.7666666666666666</v>
      </c>
      <c r="H62" s="12">
        <f t="shared" si="3"/>
        <v>226</v>
      </c>
      <c r="I62" s="12">
        <v>39</v>
      </c>
      <c r="J62" s="12">
        <v>37</v>
      </c>
      <c r="K62" s="12">
        <v>37</v>
      </c>
      <c r="L62" s="12">
        <v>35</v>
      </c>
      <c r="M62" s="12">
        <v>40</v>
      </c>
      <c r="N62" s="12">
        <v>38</v>
      </c>
    </row>
    <row r="63" spans="2:14" x14ac:dyDescent="0.25">
      <c r="B63" s="83">
        <v>57</v>
      </c>
      <c r="C63" s="5" t="s">
        <v>307</v>
      </c>
      <c r="D63" s="5" t="s">
        <v>209</v>
      </c>
      <c r="E63" s="5" t="s">
        <v>116</v>
      </c>
      <c r="F63" s="3" t="str">
        <f>LOOKUP(G63,{0;3;4;5;6;7;8;9;10},{"EN APRENDIZAJE";"REFORZAR APRENDIZAJE";"FALTA PRACTICA";"ACEPTABLE";"BUENO";"MUY BUENO";"SOBRESALIENTE";"EXCELENTE"})</f>
        <v>REFORZAR APRENDIZAJE</v>
      </c>
      <c r="G63" s="12">
        <f t="shared" si="2"/>
        <v>3.7333333333333334</v>
      </c>
      <c r="H63" s="12">
        <f t="shared" si="3"/>
        <v>224</v>
      </c>
      <c r="I63" s="12">
        <v>41</v>
      </c>
      <c r="J63" s="12">
        <v>32</v>
      </c>
      <c r="K63" s="12">
        <v>42</v>
      </c>
      <c r="L63" s="12">
        <v>34</v>
      </c>
      <c r="M63" s="12">
        <v>41</v>
      </c>
      <c r="N63" s="12">
        <v>34</v>
      </c>
    </row>
    <row r="64" spans="2:14" x14ac:dyDescent="0.25">
      <c r="B64" s="83">
        <v>58</v>
      </c>
      <c r="C64" s="5" t="s">
        <v>280</v>
      </c>
      <c r="D64" s="5" t="s">
        <v>186</v>
      </c>
      <c r="E64" s="5" t="s">
        <v>33</v>
      </c>
      <c r="F64" s="3" t="str">
        <f>LOOKUP(G64,{0;3;4;5;6;7;8;9;10},{"EN APRENDIZAJE";"REFORZAR APRENDIZAJE";"FALTA PRACTICA";"ACEPTABLE";"BUENO";"MUY BUENO";"SOBRESALIENTE";"EXCELENTE"})</f>
        <v>REFORZAR APRENDIZAJE</v>
      </c>
      <c r="G64" s="12">
        <f t="shared" si="2"/>
        <v>3.7166666666666663</v>
      </c>
      <c r="H64" s="12">
        <f t="shared" si="3"/>
        <v>223</v>
      </c>
      <c r="I64" s="12">
        <v>36</v>
      </c>
      <c r="J64" s="12">
        <v>35</v>
      </c>
      <c r="K64" s="12">
        <v>43</v>
      </c>
      <c r="L64" s="12">
        <v>43</v>
      </c>
      <c r="M64" s="12">
        <v>36</v>
      </c>
      <c r="N64" s="12">
        <v>30</v>
      </c>
    </row>
    <row r="65" spans="2:14" x14ac:dyDescent="0.25">
      <c r="B65" s="83">
        <v>59</v>
      </c>
      <c r="C65" s="5" t="s">
        <v>443</v>
      </c>
      <c r="D65" s="5" t="s">
        <v>189</v>
      </c>
      <c r="E65" s="5" t="s">
        <v>190</v>
      </c>
      <c r="F65" s="3" t="str">
        <f>LOOKUP(G65,{0;3;4;5;6;7;8;9;10},{"EN APRENDIZAJE";"REFORZAR APRENDIZAJE";"FALTA PRACTICA";"ACEPTABLE";"BUENO";"MUY BUENO";"SOBRESALIENTE";"EXCELENTE"})</f>
        <v>REFORZAR APRENDIZAJE</v>
      </c>
      <c r="G65" s="12">
        <f t="shared" si="2"/>
        <v>3.5666666666666664</v>
      </c>
      <c r="H65" s="12">
        <f t="shared" si="3"/>
        <v>214</v>
      </c>
      <c r="I65" s="12">
        <v>45</v>
      </c>
      <c r="J65" s="12">
        <v>45</v>
      </c>
      <c r="K65" s="12">
        <v>33</v>
      </c>
      <c r="L65" s="12">
        <v>31</v>
      </c>
      <c r="M65" s="12">
        <v>30</v>
      </c>
      <c r="N65" s="12">
        <v>30</v>
      </c>
    </row>
    <row r="66" spans="2:14" x14ac:dyDescent="0.25">
      <c r="B66" s="83">
        <v>60</v>
      </c>
      <c r="C66" s="5" t="s">
        <v>279</v>
      </c>
      <c r="D66" s="5" t="s">
        <v>137</v>
      </c>
      <c r="E66" s="5" t="s">
        <v>33</v>
      </c>
      <c r="F66" s="3" t="str">
        <f>LOOKUP(G66,{0;3;4;5;6;7;8;9;10},{"EN APRENDIZAJE";"REFORZAR APRENDIZAJE";"FALTA PRACTICA";"ACEPTABLE";"BUENO";"MUY BUENO";"SOBRESALIENTE";"EXCELENTE"})</f>
        <v>REFORZAR APRENDIZAJE</v>
      </c>
      <c r="G66" s="12">
        <f t="shared" si="2"/>
        <v>3.5166666666666666</v>
      </c>
      <c r="H66" s="12">
        <f t="shared" si="3"/>
        <v>211</v>
      </c>
      <c r="I66" s="12">
        <v>42</v>
      </c>
      <c r="J66" s="12">
        <v>39</v>
      </c>
      <c r="K66" s="12">
        <v>37</v>
      </c>
      <c r="L66" s="12">
        <v>32</v>
      </c>
      <c r="M66" s="12">
        <v>33</v>
      </c>
      <c r="N66" s="12">
        <v>28</v>
      </c>
    </row>
    <row r="67" spans="2:14" x14ac:dyDescent="0.25">
      <c r="B67" s="83">
        <v>61</v>
      </c>
      <c r="C67" s="5" t="s">
        <v>332</v>
      </c>
      <c r="D67" s="5" t="s">
        <v>224</v>
      </c>
      <c r="E67" s="5" t="s">
        <v>37</v>
      </c>
      <c r="F67" s="3" t="str">
        <f>LOOKUP(G67,{0;3;4;5;6;7;8;9;10},{"EN APRENDIZAJE";"REFORZAR APRENDIZAJE";"FALTA PRACTICA";"ACEPTABLE";"BUENO";"MUY BUENO";"SOBRESALIENTE";"EXCELENTE"})</f>
        <v>REFORZAR APRENDIZAJE</v>
      </c>
      <c r="G67" s="12">
        <f t="shared" si="2"/>
        <v>3.5166666666666666</v>
      </c>
      <c r="H67" s="12">
        <f t="shared" si="3"/>
        <v>211</v>
      </c>
      <c r="I67" s="12">
        <v>30</v>
      </c>
      <c r="J67" s="12">
        <v>38</v>
      </c>
      <c r="K67" s="12">
        <v>34</v>
      </c>
      <c r="L67" s="12">
        <v>40</v>
      </c>
      <c r="M67" s="12">
        <v>33</v>
      </c>
      <c r="N67" s="12">
        <v>36</v>
      </c>
    </row>
    <row r="68" spans="2:14" x14ac:dyDescent="0.25">
      <c r="B68" s="83">
        <v>62</v>
      </c>
      <c r="C68" s="5" t="s">
        <v>143</v>
      </c>
      <c r="D68" s="5" t="s">
        <v>186</v>
      </c>
      <c r="E68" s="5" t="s">
        <v>33</v>
      </c>
      <c r="F68" s="3" t="str">
        <f>LOOKUP(G68,{0;3;4;5;6;7;8;9;10},{"EN APRENDIZAJE";"REFORZAR APRENDIZAJE";"FALTA PRACTICA";"ACEPTABLE";"BUENO";"MUY BUENO";"SOBRESALIENTE";"EXCELENTE"})</f>
        <v>REFORZAR APRENDIZAJE</v>
      </c>
      <c r="G68" s="12">
        <f t="shared" si="2"/>
        <v>3.3166666666666664</v>
      </c>
      <c r="H68" s="12">
        <f t="shared" si="3"/>
        <v>199</v>
      </c>
      <c r="I68" s="12">
        <v>35</v>
      </c>
      <c r="J68" s="12">
        <v>37</v>
      </c>
      <c r="K68" s="12">
        <v>38</v>
      </c>
      <c r="L68" s="12">
        <v>38</v>
      </c>
      <c r="M68" s="12">
        <v>25</v>
      </c>
      <c r="N68" s="12">
        <v>26</v>
      </c>
    </row>
    <row r="69" spans="2:14" x14ac:dyDescent="0.25">
      <c r="B69" s="83">
        <v>63</v>
      </c>
      <c r="C69" s="5" t="s">
        <v>328</v>
      </c>
      <c r="D69" s="5" t="s">
        <v>217</v>
      </c>
      <c r="E69" s="5" t="s">
        <v>33</v>
      </c>
      <c r="F69" s="3" t="str">
        <f>LOOKUP(G69,{0;3;4;5;6;7;8;9;10},{"EN APRENDIZAJE";"REFORZAR APRENDIZAJE";"FALTA PRACTICA";"ACEPTABLE";"BUENO";"MUY BUENO";"SOBRESALIENTE";"EXCELENTE"})</f>
        <v>REFORZAR APRENDIZAJE</v>
      </c>
      <c r="G69" s="12">
        <f t="shared" si="2"/>
        <v>3.166666666666667</v>
      </c>
      <c r="H69" s="12">
        <f t="shared" si="3"/>
        <v>190</v>
      </c>
      <c r="I69" s="12">
        <v>33</v>
      </c>
      <c r="J69" s="12">
        <v>27</v>
      </c>
      <c r="K69" s="12">
        <v>37</v>
      </c>
      <c r="L69" s="12">
        <v>26</v>
      </c>
      <c r="M69" s="12">
        <v>38</v>
      </c>
      <c r="N69" s="12">
        <v>29</v>
      </c>
    </row>
    <row r="70" spans="2:14" x14ac:dyDescent="0.25">
      <c r="B70" s="83">
        <v>64</v>
      </c>
      <c r="C70" s="5" t="s">
        <v>325</v>
      </c>
      <c r="D70" s="5" t="s">
        <v>217</v>
      </c>
      <c r="E70" s="5" t="s">
        <v>33</v>
      </c>
      <c r="F70" s="3" t="str">
        <f>LOOKUP(G70,{0;3;4;5;6;7;8;9;10},{"EN APRENDIZAJE";"REFORZAR APRENDIZAJE";"FALTA PRACTICA";"ACEPTABLE";"BUENO";"MUY BUENO";"SOBRESALIENTE";"EXCELENTE"})</f>
        <v>EN APRENDIZAJE</v>
      </c>
      <c r="G70" s="12">
        <f t="shared" si="2"/>
        <v>2.95</v>
      </c>
      <c r="H70" s="12">
        <f t="shared" si="3"/>
        <v>177</v>
      </c>
      <c r="I70" s="12">
        <v>33</v>
      </c>
      <c r="J70" s="12">
        <v>32</v>
      </c>
      <c r="K70" s="12">
        <v>38</v>
      </c>
      <c r="L70" s="12">
        <v>27</v>
      </c>
      <c r="M70" s="12">
        <v>27</v>
      </c>
      <c r="N70" s="12">
        <v>20</v>
      </c>
    </row>
    <row r="71" spans="2:14" x14ac:dyDescent="0.25">
      <c r="B71" s="83">
        <v>65</v>
      </c>
      <c r="C71" s="5" t="s">
        <v>314</v>
      </c>
      <c r="D71" s="5" t="s">
        <v>232</v>
      </c>
      <c r="E71" s="5" t="s">
        <v>33</v>
      </c>
      <c r="F71" s="3" t="str">
        <f>LOOKUP(G71,{0;3;4;5;6;7;8;9;10},{"EN APRENDIZAJE";"REFORZAR APRENDIZAJE";"FALTA PRACTICA";"ACEPTABLE";"BUENO";"MUY BUENO";"SOBRESALIENTE";"EXCELENTE"})</f>
        <v>EN APRENDIZAJE</v>
      </c>
      <c r="G71" s="12">
        <f t="shared" si="2"/>
        <v>2.7833333333333332</v>
      </c>
      <c r="H71" s="12">
        <f t="shared" ref="H71:H73" si="4">SUM(I71:N71)</f>
        <v>167</v>
      </c>
      <c r="I71" s="12">
        <v>24</v>
      </c>
      <c r="J71" s="12">
        <v>21</v>
      </c>
      <c r="K71" s="12">
        <v>28</v>
      </c>
      <c r="L71" s="12">
        <v>28</v>
      </c>
      <c r="M71" s="12">
        <v>36</v>
      </c>
      <c r="N71" s="12">
        <v>30</v>
      </c>
    </row>
    <row r="72" spans="2:14" x14ac:dyDescent="0.25">
      <c r="B72" s="83">
        <v>66</v>
      </c>
      <c r="C72" s="5" t="s">
        <v>331</v>
      </c>
      <c r="D72" s="5" t="s">
        <v>224</v>
      </c>
      <c r="E72" s="5" t="s">
        <v>37</v>
      </c>
      <c r="F72" s="3" t="str">
        <f>LOOKUP(G72,{0;3;4;5;6;7;8;9;10},{"EN APRENDIZAJE";"REFORZAR APRENDIZAJE";"FALTA PRACTICA";"ACEPTABLE";"BUENO";"MUY BUENO";"SOBRESALIENTE";"EXCELENTE"})</f>
        <v>EN APRENDIZAJE</v>
      </c>
      <c r="G72" s="12">
        <f t="shared" si="2"/>
        <v>2.333333333333333</v>
      </c>
      <c r="H72" s="12">
        <f t="shared" si="4"/>
        <v>140</v>
      </c>
      <c r="I72" s="12">
        <v>20</v>
      </c>
      <c r="J72" s="12">
        <v>21</v>
      </c>
      <c r="K72" s="12">
        <v>30</v>
      </c>
      <c r="L72" s="12">
        <v>27</v>
      </c>
      <c r="M72" s="12">
        <v>22</v>
      </c>
      <c r="N72" s="12">
        <v>20</v>
      </c>
    </row>
    <row r="73" spans="2:14" hidden="1" x14ac:dyDescent="0.25">
      <c r="B73" s="83">
        <v>67</v>
      </c>
      <c r="C73" s="5" t="s">
        <v>324</v>
      </c>
      <c r="D73" s="5" t="s">
        <v>186</v>
      </c>
      <c r="E73" s="5" t="s">
        <v>33</v>
      </c>
      <c r="F73" s="3" t="str">
        <f>LOOKUP(G73,{0;3;4;5;6;7;8;9;10},{"EN APRENDIZAJE";"REFORZAR APRENDIZAJE";"FALTA PRACTICA";"ACEPTABLE";"BUENO";"MUY BUENO";"SOBRESALIENTE";"EXCELENTE"})</f>
        <v>EN APRENDIZAJE</v>
      </c>
      <c r="G73" s="12">
        <f t="shared" si="2"/>
        <v>0</v>
      </c>
      <c r="H73" s="12">
        <f t="shared" si="4"/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</sheetData>
  <sortState ref="C7:N34">
    <sortCondition ref="F7:F34" customList="EXCELENTE,SOBRE SALIENTE,MUY BUENO,BUENO,ACEPTABLE,FALTA PRACTICA,REFORZAR APRENDIZAJE,EN APRENDIZAJE"/>
    <sortCondition ref="C7:C34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56"/>
  <sheetViews>
    <sheetView zoomScale="83" zoomScaleNormal="83" workbookViewId="0"/>
  </sheetViews>
  <sheetFormatPr baseColWidth="10" defaultColWidth="11.42578125" defaultRowHeight="15" x14ac:dyDescent="0.25"/>
  <cols>
    <col min="2" max="2" width="6.42578125" bestFit="1" customWidth="1"/>
    <col min="3" max="3" width="39.28515625" bestFit="1" customWidth="1"/>
    <col min="4" max="4" width="21.28515625" customWidth="1"/>
    <col min="5" max="5" width="18" customWidth="1"/>
    <col min="6" max="6" width="20.7109375" customWidth="1"/>
    <col min="7" max="7" width="8.42578125" customWidth="1"/>
    <col min="9" max="14" width="10.7109375" style="14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  <c r="J1"/>
      <c r="K1"/>
      <c r="L1"/>
      <c r="M1"/>
      <c r="N1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  <c r="I2"/>
      <c r="J2"/>
      <c r="K2"/>
      <c r="L2"/>
      <c r="M2"/>
      <c r="N2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  <c r="I3"/>
      <c r="J3"/>
      <c r="K3"/>
      <c r="L3"/>
      <c r="M3"/>
      <c r="N3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64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333</v>
      </c>
      <c r="D7" s="5" t="s">
        <v>228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MUY BUENO</v>
      </c>
      <c r="G7" s="8">
        <f t="shared" ref="G7:G38" si="0">AVERAGE(I7:N7)/10</f>
        <v>7.2166666666666668</v>
      </c>
      <c r="H7" s="12">
        <f t="shared" ref="H7:H38" si="1">SUM(I7:N7)</f>
        <v>433</v>
      </c>
      <c r="I7" s="12">
        <v>69</v>
      </c>
      <c r="J7" s="12">
        <v>70</v>
      </c>
      <c r="K7" s="12">
        <v>78</v>
      </c>
      <c r="L7" s="12">
        <v>77</v>
      </c>
      <c r="M7" s="12">
        <v>71</v>
      </c>
      <c r="N7" s="12">
        <v>68</v>
      </c>
    </row>
    <row r="8" spans="1:14" x14ac:dyDescent="0.25">
      <c r="B8" s="83">
        <v>2</v>
      </c>
      <c r="C8" s="5" t="s">
        <v>145</v>
      </c>
      <c r="D8" s="5" t="s">
        <v>120</v>
      </c>
      <c r="E8" s="5" t="s">
        <v>37</v>
      </c>
      <c r="F8" s="3" t="str">
        <f>LOOKUP(G8,{0;3;4;5;6;7;8;9;10},{"EN APRENDIZAJE";"REFORZAR APRENDIZAJE";"FALTA PRACTICA";"ACEPTABLE";"BUENO";"MUY BUENO";"SOBRESALIENTE";"EXCELENTE"})</f>
        <v>MUY BUENO</v>
      </c>
      <c r="G8" s="8">
        <f t="shared" si="0"/>
        <v>7</v>
      </c>
      <c r="H8" s="12">
        <f t="shared" si="1"/>
        <v>420</v>
      </c>
      <c r="I8" s="12">
        <v>70</v>
      </c>
      <c r="J8" s="12">
        <v>68</v>
      </c>
      <c r="K8" s="12">
        <v>74</v>
      </c>
      <c r="L8" s="12">
        <v>70</v>
      </c>
      <c r="M8" s="12">
        <v>70</v>
      </c>
      <c r="N8" s="12">
        <v>68</v>
      </c>
    </row>
    <row r="9" spans="1:14" x14ac:dyDescent="0.25">
      <c r="B9" s="83">
        <v>3</v>
      </c>
      <c r="C9" s="5" t="s">
        <v>153</v>
      </c>
      <c r="D9" s="5" t="s">
        <v>120</v>
      </c>
      <c r="E9" s="5" t="s">
        <v>37</v>
      </c>
      <c r="F9" s="3" t="str">
        <f>LOOKUP(G9,{0;3;4;5;6;7;8;9;10},{"EN APRENDIZAJE";"REFORZAR APRENDIZAJE";"FALTA PRACTICA";"ACEPTABLE";"BUENO";"MUY BUENO";"SOBRESALIENTE";"EXCELENTE"})</f>
        <v>BUENO</v>
      </c>
      <c r="G9" s="8">
        <f t="shared" si="0"/>
        <v>6.8</v>
      </c>
      <c r="H9" s="12">
        <f t="shared" si="1"/>
        <v>408</v>
      </c>
      <c r="I9" s="12">
        <v>73</v>
      </c>
      <c r="J9" s="12">
        <v>75</v>
      </c>
      <c r="K9" s="12">
        <v>67</v>
      </c>
      <c r="L9" s="12">
        <v>65</v>
      </c>
      <c r="M9" s="12">
        <v>65</v>
      </c>
      <c r="N9" s="12">
        <v>63</v>
      </c>
    </row>
    <row r="10" spans="1:14" x14ac:dyDescent="0.25">
      <c r="B10" s="83">
        <v>4</v>
      </c>
      <c r="C10" s="5" t="s">
        <v>149</v>
      </c>
      <c r="D10" s="5" t="s">
        <v>120</v>
      </c>
      <c r="E10" s="5" t="s">
        <v>37</v>
      </c>
      <c r="F10" s="3" t="str">
        <f>LOOKUP(G10,{0;3;4;5;6;7;8;9;10},{"EN APRENDIZAJE";"REFORZAR APRENDIZAJE";"FALTA PRACTICA";"ACEPTABLE";"BUENO";"MUY BUENO";"SOBRESALIENTE";"EXCELENTE"})</f>
        <v>BUENO</v>
      </c>
      <c r="G10" s="8">
        <f t="shared" si="0"/>
        <v>6.6833333333333327</v>
      </c>
      <c r="H10" s="12">
        <f t="shared" si="1"/>
        <v>401</v>
      </c>
      <c r="I10" s="12">
        <v>68</v>
      </c>
      <c r="J10" s="12">
        <v>69</v>
      </c>
      <c r="K10" s="12">
        <v>73</v>
      </c>
      <c r="L10" s="12">
        <v>71</v>
      </c>
      <c r="M10" s="12">
        <v>60</v>
      </c>
      <c r="N10" s="12">
        <v>60</v>
      </c>
    </row>
    <row r="11" spans="1:14" x14ac:dyDescent="0.25">
      <c r="B11" s="83">
        <v>5</v>
      </c>
      <c r="C11" s="5" t="s">
        <v>148</v>
      </c>
      <c r="D11" s="5" t="s">
        <v>136</v>
      </c>
      <c r="E11" s="5" t="s">
        <v>36</v>
      </c>
      <c r="F11" s="3" t="str">
        <f>LOOKUP(G11,{0;3;4;5;6;7;8;9;10},{"EN APRENDIZAJE";"REFORZAR APRENDIZAJE";"FALTA PRACTICA";"ACEPTABLE";"BUENO";"MUY BUENO";"SOBRESALIENTE";"EXCELENTE"})</f>
        <v>BUENO</v>
      </c>
      <c r="G11" s="8">
        <f t="shared" si="0"/>
        <v>6.5666666666666673</v>
      </c>
      <c r="H11" s="12">
        <f t="shared" si="1"/>
        <v>394</v>
      </c>
      <c r="I11" s="12">
        <v>63</v>
      </c>
      <c r="J11" s="12">
        <v>64</v>
      </c>
      <c r="K11" s="12">
        <v>66</v>
      </c>
      <c r="L11" s="12">
        <v>64</v>
      </c>
      <c r="M11" s="12">
        <v>67</v>
      </c>
      <c r="N11" s="12">
        <v>70</v>
      </c>
    </row>
    <row r="12" spans="1:14" x14ac:dyDescent="0.25">
      <c r="B12" s="83">
        <v>6</v>
      </c>
      <c r="C12" s="5" t="s">
        <v>374</v>
      </c>
      <c r="D12" s="5" t="s">
        <v>195</v>
      </c>
      <c r="E12" s="5" t="s">
        <v>33</v>
      </c>
      <c r="F12" s="3" t="str">
        <f>LOOKUP(G12,{0;3;4;5;6;7;8;9;10},{"EN APRENDIZAJE";"REFORZAR APRENDIZAJE";"FALTA PRACTICA";"ACEPTABLE";"BUENO";"MUY BUENO";"SOBRESALIENTE";"EXCELENTE"})</f>
        <v>BUENO</v>
      </c>
      <c r="G12" s="8">
        <f t="shared" si="0"/>
        <v>6.4</v>
      </c>
      <c r="H12" s="12">
        <f t="shared" si="1"/>
        <v>384</v>
      </c>
      <c r="I12" s="12">
        <v>65</v>
      </c>
      <c r="J12" s="12">
        <v>66</v>
      </c>
      <c r="K12" s="12">
        <v>63</v>
      </c>
      <c r="L12" s="12">
        <v>62</v>
      </c>
      <c r="M12" s="12">
        <v>64</v>
      </c>
      <c r="N12" s="12">
        <v>64</v>
      </c>
    </row>
    <row r="13" spans="1:14" x14ac:dyDescent="0.25">
      <c r="B13" s="83">
        <v>7</v>
      </c>
      <c r="C13" s="5" t="s">
        <v>151</v>
      </c>
      <c r="D13" s="5" t="s">
        <v>120</v>
      </c>
      <c r="E13" s="5" t="s">
        <v>37</v>
      </c>
      <c r="F13" s="3" t="str">
        <f>LOOKUP(G13,{0;3;4;5;6;7;8;9;10},{"EN APRENDIZAJE";"REFORZAR APRENDIZAJE";"FALTA PRACTICA";"ACEPTABLE";"BUENO";"MUY BUENO";"SOBRESALIENTE";"EXCELENTE"})</f>
        <v>BUENO</v>
      </c>
      <c r="G13" s="8">
        <f t="shared" si="0"/>
        <v>6.3833333333333337</v>
      </c>
      <c r="H13" s="12">
        <f t="shared" si="1"/>
        <v>383</v>
      </c>
      <c r="I13" s="12">
        <v>60</v>
      </c>
      <c r="J13" s="12">
        <v>61</v>
      </c>
      <c r="K13" s="12">
        <v>72</v>
      </c>
      <c r="L13" s="12">
        <v>70</v>
      </c>
      <c r="M13" s="12">
        <v>60</v>
      </c>
      <c r="N13" s="12">
        <v>60</v>
      </c>
    </row>
    <row r="14" spans="1:14" x14ac:dyDescent="0.25">
      <c r="B14" s="83">
        <v>8</v>
      </c>
      <c r="C14" s="5" t="s">
        <v>339</v>
      </c>
      <c r="D14" s="5" t="s">
        <v>184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BUENO</v>
      </c>
      <c r="G14" s="8">
        <f t="shared" si="0"/>
        <v>6.3666666666666663</v>
      </c>
      <c r="H14" s="12">
        <f t="shared" si="1"/>
        <v>382</v>
      </c>
      <c r="I14" s="12">
        <v>65</v>
      </c>
      <c r="J14" s="12">
        <v>66</v>
      </c>
      <c r="K14" s="12">
        <v>67</v>
      </c>
      <c r="L14" s="12">
        <v>65</v>
      </c>
      <c r="M14" s="12">
        <v>56</v>
      </c>
      <c r="N14" s="12">
        <v>63</v>
      </c>
    </row>
    <row r="15" spans="1:14" x14ac:dyDescent="0.25">
      <c r="B15" s="83">
        <v>9</v>
      </c>
      <c r="C15" s="5" t="s">
        <v>150</v>
      </c>
      <c r="D15" s="5" t="s">
        <v>120</v>
      </c>
      <c r="E15" s="5" t="s">
        <v>37</v>
      </c>
      <c r="F15" s="3" t="str">
        <f>LOOKUP(G15,{0;3;4;5;6;7;8;9;10},{"EN APRENDIZAJE";"REFORZAR APRENDIZAJE";"FALTA PRACTICA";"ACEPTABLE";"BUENO";"MUY BUENO";"SOBRESALIENTE";"EXCELENTE"})</f>
        <v>BUENO</v>
      </c>
      <c r="G15" s="8">
        <f t="shared" si="0"/>
        <v>6.3666666666666663</v>
      </c>
      <c r="H15" s="12">
        <f t="shared" si="1"/>
        <v>382</v>
      </c>
      <c r="I15" s="12">
        <v>63</v>
      </c>
      <c r="J15" s="12">
        <v>64</v>
      </c>
      <c r="K15" s="12">
        <v>65</v>
      </c>
      <c r="L15" s="12">
        <v>63</v>
      </c>
      <c r="M15" s="12">
        <v>64</v>
      </c>
      <c r="N15" s="12">
        <v>63</v>
      </c>
    </row>
    <row r="16" spans="1:14" x14ac:dyDescent="0.25">
      <c r="B16" s="83">
        <v>10</v>
      </c>
      <c r="C16" s="5" t="s">
        <v>370</v>
      </c>
      <c r="D16" s="5" t="s">
        <v>228</v>
      </c>
      <c r="E16" s="5" t="s">
        <v>37</v>
      </c>
      <c r="F16" s="3" t="str">
        <f>LOOKUP(G16,{0;3;4;5;6;7;8;9;10},{"EN APRENDIZAJE";"REFORZAR APRENDIZAJE";"FALTA PRACTICA";"ACEPTABLE";"BUENO";"MUY BUENO";"SOBRESALIENTE";"EXCELENTE"})</f>
        <v>BUENO</v>
      </c>
      <c r="G16" s="8">
        <f t="shared" si="0"/>
        <v>6.3333333333333339</v>
      </c>
      <c r="H16" s="12">
        <f t="shared" si="1"/>
        <v>380</v>
      </c>
      <c r="I16" s="12">
        <v>66</v>
      </c>
      <c r="J16" s="12">
        <v>67</v>
      </c>
      <c r="K16" s="12">
        <v>62</v>
      </c>
      <c r="L16" s="12">
        <v>61</v>
      </c>
      <c r="M16" s="12">
        <v>63</v>
      </c>
      <c r="N16" s="12">
        <v>61</v>
      </c>
    </row>
    <row r="17" spans="2:14" x14ac:dyDescent="0.25">
      <c r="B17" s="83">
        <v>11</v>
      </c>
      <c r="C17" s="5" t="s">
        <v>344</v>
      </c>
      <c r="D17" s="5" t="s">
        <v>228</v>
      </c>
      <c r="E17" s="5" t="s">
        <v>37</v>
      </c>
      <c r="F17" s="3" t="str">
        <f>LOOKUP(G17,{0;3;4;5;6;7;8;9;10},{"EN APRENDIZAJE";"REFORZAR APRENDIZAJE";"FALTA PRACTICA";"ACEPTABLE";"BUENO";"MUY BUENO";"SOBRESALIENTE";"EXCELENTE"})</f>
        <v>BUENO</v>
      </c>
      <c r="G17" s="8">
        <f t="shared" si="0"/>
        <v>6.25</v>
      </c>
      <c r="H17" s="12">
        <f t="shared" si="1"/>
        <v>375</v>
      </c>
      <c r="I17" s="12">
        <v>65</v>
      </c>
      <c r="J17" s="12">
        <v>66</v>
      </c>
      <c r="K17" s="12">
        <v>62</v>
      </c>
      <c r="L17" s="12">
        <v>60</v>
      </c>
      <c r="M17" s="12">
        <v>62</v>
      </c>
      <c r="N17" s="12">
        <v>60</v>
      </c>
    </row>
    <row r="18" spans="2:14" x14ac:dyDescent="0.25">
      <c r="B18" s="83">
        <v>12</v>
      </c>
      <c r="C18" s="5" t="s">
        <v>347</v>
      </c>
      <c r="D18" s="5" t="s">
        <v>195</v>
      </c>
      <c r="E18" s="5" t="s">
        <v>33</v>
      </c>
      <c r="F18" s="3" t="str">
        <f>LOOKUP(G18,{0;3;4;5;6;7;8;9;10},{"EN APRENDIZAJE";"REFORZAR APRENDIZAJE";"FALTA PRACTICA";"ACEPTABLE";"BUENO";"MUY BUENO";"SOBRESALIENTE";"EXCELENTE"})</f>
        <v>BUENO</v>
      </c>
      <c r="G18" s="8">
        <f t="shared" si="0"/>
        <v>6.2166666666666668</v>
      </c>
      <c r="H18" s="12">
        <f t="shared" si="1"/>
        <v>373</v>
      </c>
      <c r="I18" s="12">
        <v>66</v>
      </c>
      <c r="J18" s="12">
        <v>67</v>
      </c>
      <c r="K18" s="12">
        <v>64</v>
      </c>
      <c r="L18" s="12">
        <v>62</v>
      </c>
      <c r="M18" s="12">
        <v>58</v>
      </c>
      <c r="N18" s="12">
        <v>56</v>
      </c>
    </row>
    <row r="19" spans="2:14" x14ac:dyDescent="0.25">
      <c r="B19" s="83">
        <v>13</v>
      </c>
      <c r="C19" s="5" t="s">
        <v>373</v>
      </c>
      <c r="D19" s="5" t="s">
        <v>186</v>
      </c>
      <c r="E19" s="5" t="s">
        <v>33</v>
      </c>
      <c r="F19" s="3" t="str">
        <f>LOOKUP(G19,{0;3;4;5;6;7;8;9;10},{"EN APRENDIZAJE";"REFORZAR APRENDIZAJE";"FALTA PRACTICA";"ACEPTABLE";"BUENO";"MUY BUENO";"SOBRESALIENTE";"EXCELENTE"})</f>
        <v>BUENO</v>
      </c>
      <c r="G19" s="8">
        <f t="shared" si="0"/>
        <v>6.2</v>
      </c>
      <c r="H19" s="12">
        <f t="shared" si="1"/>
        <v>372</v>
      </c>
      <c r="I19" s="12">
        <v>63</v>
      </c>
      <c r="J19" s="12">
        <v>64</v>
      </c>
      <c r="K19" s="12">
        <v>63</v>
      </c>
      <c r="L19" s="12">
        <v>61</v>
      </c>
      <c r="M19" s="12">
        <v>61</v>
      </c>
      <c r="N19" s="12">
        <v>60</v>
      </c>
    </row>
    <row r="20" spans="2:14" x14ac:dyDescent="0.25">
      <c r="B20" s="83">
        <v>14</v>
      </c>
      <c r="C20" s="5" t="s">
        <v>377</v>
      </c>
      <c r="D20" s="5" t="s">
        <v>228</v>
      </c>
      <c r="E20" s="5" t="s">
        <v>37</v>
      </c>
      <c r="F20" s="3" t="str">
        <f>LOOKUP(G20,{0;3;4;5;6;7;8;9;10},{"EN APRENDIZAJE";"REFORZAR APRENDIZAJE";"FALTA PRACTICA";"ACEPTABLE";"BUENO";"MUY BUENO";"SOBRESALIENTE";"EXCELENTE"})</f>
        <v>BUENO</v>
      </c>
      <c r="G20" s="8">
        <f t="shared" si="0"/>
        <v>6.2</v>
      </c>
      <c r="H20" s="12">
        <f t="shared" si="1"/>
        <v>372</v>
      </c>
      <c r="I20" s="12">
        <v>63</v>
      </c>
      <c r="J20" s="12">
        <v>64</v>
      </c>
      <c r="K20" s="12">
        <v>65</v>
      </c>
      <c r="L20" s="12">
        <v>63</v>
      </c>
      <c r="M20" s="12">
        <v>59</v>
      </c>
      <c r="N20" s="12">
        <v>58</v>
      </c>
    </row>
    <row r="21" spans="2:14" x14ac:dyDescent="0.25">
      <c r="B21" s="83">
        <v>15</v>
      </c>
      <c r="C21" s="5" t="s">
        <v>358</v>
      </c>
      <c r="D21" s="5" t="s">
        <v>115</v>
      </c>
      <c r="E21" s="5" t="s">
        <v>33</v>
      </c>
      <c r="F21" s="3" t="str">
        <f>LOOKUP(G21,{0;3;4;5;6;7;8;9;10},{"EN APRENDIZAJE";"REFORZAR APRENDIZAJE";"FALTA PRACTICA";"ACEPTABLE";"BUENO";"MUY BUENO";"SOBRESALIENTE";"EXCELENTE"})</f>
        <v>BUENO</v>
      </c>
      <c r="G21" s="8">
        <f t="shared" si="0"/>
        <v>6.1166666666666663</v>
      </c>
      <c r="H21" s="12">
        <f t="shared" si="1"/>
        <v>367</v>
      </c>
      <c r="I21" s="12">
        <v>67</v>
      </c>
      <c r="J21" s="12">
        <v>68</v>
      </c>
      <c r="K21" s="12">
        <v>58</v>
      </c>
      <c r="L21" s="12">
        <v>56</v>
      </c>
      <c r="M21" s="12">
        <v>60</v>
      </c>
      <c r="N21" s="12">
        <v>58</v>
      </c>
    </row>
    <row r="22" spans="2:14" x14ac:dyDescent="0.25">
      <c r="B22" s="83">
        <v>16</v>
      </c>
      <c r="C22" s="5" t="s">
        <v>356</v>
      </c>
      <c r="D22" s="5" t="s">
        <v>228</v>
      </c>
      <c r="E22" s="5" t="s">
        <v>37</v>
      </c>
      <c r="F22" s="3" t="str">
        <f>LOOKUP(G22,{0;3;4;5;6;7;8;9;10},{"EN APRENDIZAJE";"REFORZAR APRENDIZAJE";"FALTA PRACTICA";"ACEPTABLE";"BUENO";"MUY BUENO";"SOBRESALIENTE";"EXCELENTE"})</f>
        <v>BUENO</v>
      </c>
      <c r="G22" s="8">
        <f t="shared" si="0"/>
        <v>6.1</v>
      </c>
      <c r="H22" s="12">
        <f t="shared" si="1"/>
        <v>366</v>
      </c>
      <c r="I22" s="12">
        <v>62</v>
      </c>
      <c r="J22" s="12">
        <v>63</v>
      </c>
      <c r="K22" s="12">
        <v>60</v>
      </c>
      <c r="L22" s="12">
        <v>58</v>
      </c>
      <c r="M22" s="12">
        <v>62</v>
      </c>
      <c r="N22" s="12">
        <v>61</v>
      </c>
    </row>
    <row r="23" spans="2:14" x14ac:dyDescent="0.25">
      <c r="B23" s="83">
        <v>17</v>
      </c>
      <c r="C23" s="5" t="s">
        <v>372</v>
      </c>
      <c r="D23" s="5" t="s">
        <v>257</v>
      </c>
      <c r="E23" s="5" t="s">
        <v>33</v>
      </c>
      <c r="F23" s="3" t="str">
        <f>LOOKUP(G23,{0;3;4;5;6;7;8;9;10},{"EN APRENDIZAJE";"REFORZAR APRENDIZAJE";"FALTA PRACTICA";"ACEPTABLE";"BUENO";"MUY BUENO";"SOBRESALIENTE";"EXCELENTE"})</f>
        <v>ACEPTABLE</v>
      </c>
      <c r="G23" s="8">
        <f t="shared" si="0"/>
        <v>5.8833333333333337</v>
      </c>
      <c r="H23" s="12">
        <f t="shared" si="1"/>
        <v>353</v>
      </c>
      <c r="I23" s="12">
        <v>60</v>
      </c>
      <c r="J23" s="12">
        <v>61</v>
      </c>
      <c r="K23" s="12">
        <v>58</v>
      </c>
      <c r="L23" s="12">
        <v>56</v>
      </c>
      <c r="M23" s="12">
        <v>60</v>
      </c>
      <c r="N23" s="12">
        <v>58</v>
      </c>
    </row>
    <row r="24" spans="2:14" x14ac:dyDescent="0.25">
      <c r="B24" s="83">
        <v>18</v>
      </c>
      <c r="C24" s="5" t="s">
        <v>342</v>
      </c>
      <c r="D24" s="5" t="s">
        <v>343</v>
      </c>
      <c r="E24" s="5" t="s">
        <v>37</v>
      </c>
      <c r="F24" s="3" t="str">
        <f>LOOKUP(G24,{0;3;4;5;6;7;8;9;10},{"EN APRENDIZAJE";"REFORZAR APRENDIZAJE";"FALTA PRACTICA";"ACEPTABLE";"BUENO";"MUY BUENO";"SOBRESALIENTE";"EXCELENTE"})</f>
        <v>ACEPTABLE</v>
      </c>
      <c r="G24" s="8">
        <f t="shared" si="0"/>
        <v>5.8333333333333339</v>
      </c>
      <c r="H24" s="12">
        <f t="shared" si="1"/>
        <v>350</v>
      </c>
      <c r="I24" s="12">
        <v>55</v>
      </c>
      <c r="J24" s="12">
        <v>52</v>
      </c>
      <c r="K24" s="12">
        <v>66</v>
      </c>
      <c r="L24" s="12">
        <v>62</v>
      </c>
      <c r="M24" s="12">
        <v>59</v>
      </c>
      <c r="N24" s="12">
        <v>56</v>
      </c>
    </row>
    <row r="25" spans="2:14" x14ac:dyDescent="0.25">
      <c r="B25" s="83">
        <v>19</v>
      </c>
      <c r="C25" s="5" t="s">
        <v>340</v>
      </c>
      <c r="D25" s="5" t="s">
        <v>181</v>
      </c>
      <c r="E25" s="5" t="s">
        <v>33</v>
      </c>
      <c r="F25" s="3" t="str">
        <f>LOOKUP(G25,{0;3;4;5;6;7;8;9;10},{"EN APRENDIZAJE";"REFORZAR APRENDIZAJE";"FALTA PRACTICA";"ACEPTABLE";"BUENO";"MUY BUENO";"SOBRESALIENTE";"EXCELENTE"})</f>
        <v>ACEPTABLE</v>
      </c>
      <c r="G25" s="8">
        <f t="shared" si="0"/>
        <v>5.8166666666666664</v>
      </c>
      <c r="H25" s="12">
        <f t="shared" si="1"/>
        <v>349</v>
      </c>
      <c r="I25" s="12">
        <v>55</v>
      </c>
      <c r="J25" s="12">
        <v>54</v>
      </c>
      <c r="K25" s="12">
        <v>60</v>
      </c>
      <c r="L25" s="12">
        <v>58</v>
      </c>
      <c r="M25" s="12">
        <v>62</v>
      </c>
      <c r="N25" s="12">
        <v>60</v>
      </c>
    </row>
    <row r="26" spans="2:14" x14ac:dyDescent="0.25">
      <c r="B26" s="83">
        <v>20</v>
      </c>
      <c r="C26" s="5" t="s">
        <v>364</v>
      </c>
      <c r="D26" s="5" t="s">
        <v>186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ACEPTABLE</v>
      </c>
      <c r="G26" s="8">
        <f t="shared" si="0"/>
        <v>5.7666666666666666</v>
      </c>
      <c r="H26" s="12">
        <f t="shared" si="1"/>
        <v>346</v>
      </c>
      <c r="I26" s="12">
        <v>58</v>
      </c>
      <c r="J26" s="12">
        <v>60</v>
      </c>
      <c r="K26" s="12">
        <v>54</v>
      </c>
      <c r="L26" s="12">
        <v>52</v>
      </c>
      <c r="M26" s="12">
        <v>61</v>
      </c>
      <c r="N26" s="12">
        <v>61</v>
      </c>
    </row>
    <row r="27" spans="2:14" x14ac:dyDescent="0.25">
      <c r="B27" s="83">
        <v>21</v>
      </c>
      <c r="C27" s="5" t="s">
        <v>359</v>
      </c>
      <c r="D27" s="5" t="s">
        <v>186</v>
      </c>
      <c r="E27" s="5" t="s">
        <v>33</v>
      </c>
      <c r="F27" s="3" t="str">
        <f>LOOKUP(G27,{0;3;4;5;6;7;8;9;10},{"EN APRENDIZAJE";"REFORZAR APRENDIZAJE";"FALTA PRACTICA";"ACEPTABLE";"BUENO";"MUY BUENO";"SOBRESALIENTE";"EXCELENTE"})</f>
        <v>ACEPTABLE</v>
      </c>
      <c r="G27" s="8">
        <f t="shared" si="0"/>
        <v>5.7</v>
      </c>
      <c r="H27" s="12">
        <f t="shared" si="1"/>
        <v>342</v>
      </c>
      <c r="I27" s="12">
        <v>64</v>
      </c>
      <c r="J27" s="12">
        <v>66</v>
      </c>
      <c r="K27" s="12">
        <v>50</v>
      </c>
      <c r="L27" s="12">
        <v>48</v>
      </c>
      <c r="M27" s="12">
        <v>58</v>
      </c>
      <c r="N27" s="12">
        <v>56</v>
      </c>
    </row>
    <row r="28" spans="2:14" x14ac:dyDescent="0.25">
      <c r="B28" s="83">
        <v>22</v>
      </c>
      <c r="C28" s="5" t="s">
        <v>341</v>
      </c>
      <c r="D28" s="5" t="s">
        <v>287</v>
      </c>
      <c r="E28" s="5" t="s">
        <v>288</v>
      </c>
      <c r="F28" s="3" t="str">
        <f>LOOKUP(G28,{0;3;4;5;6;7;8;9;10},{"EN APRENDIZAJE";"REFORZAR APRENDIZAJE";"FALTA PRACTICA";"ACEPTABLE";"BUENO";"MUY BUENO";"SOBRESALIENTE";"EXCELENTE"})</f>
        <v>ACEPTABLE</v>
      </c>
      <c r="G28" s="8">
        <f t="shared" si="0"/>
        <v>5.5</v>
      </c>
      <c r="H28" s="12">
        <f t="shared" si="1"/>
        <v>330</v>
      </c>
      <c r="I28" s="12">
        <v>53</v>
      </c>
      <c r="J28" s="12">
        <v>54</v>
      </c>
      <c r="K28" s="12">
        <v>58</v>
      </c>
      <c r="L28" s="12">
        <v>56</v>
      </c>
      <c r="M28" s="12">
        <v>56</v>
      </c>
      <c r="N28" s="12">
        <v>53</v>
      </c>
    </row>
    <row r="29" spans="2:14" x14ac:dyDescent="0.25">
      <c r="B29" s="83">
        <v>23</v>
      </c>
      <c r="C29" s="5" t="s">
        <v>335</v>
      </c>
      <c r="D29" s="5" t="s">
        <v>319</v>
      </c>
      <c r="E29" s="5" t="s">
        <v>116</v>
      </c>
      <c r="F29" s="3" t="str">
        <f>LOOKUP(G29,{0;3;4;5;6;7;8;9;10},{"EN APRENDIZAJE";"REFORZAR APRENDIZAJE";"FALTA PRACTICA";"ACEPTABLE";"BUENO";"MUY BUENO";"SOBRESALIENTE";"EXCELENTE"})</f>
        <v>ACEPTABLE</v>
      </c>
      <c r="G29" s="8">
        <f t="shared" si="0"/>
        <v>5.45</v>
      </c>
      <c r="H29" s="12">
        <f t="shared" si="1"/>
        <v>327</v>
      </c>
      <c r="I29" s="12">
        <v>58</v>
      </c>
      <c r="J29" s="12">
        <v>59</v>
      </c>
      <c r="K29" s="12">
        <v>54</v>
      </c>
      <c r="L29" s="12">
        <v>52</v>
      </c>
      <c r="M29" s="12">
        <v>53</v>
      </c>
      <c r="N29" s="12">
        <v>51</v>
      </c>
    </row>
    <row r="30" spans="2:14" x14ac:dyDescent="0.25">
      <c r="B30" s="83">
        <v>24</v>
      </c>
      <c r="C30" s="5" t="s">
        <v>378</v>
      </c>
      <c r="D30" s="5" t="s">
        <v>186</v>
      </c>
      <c r="E30" s="5" t="s">
        <v>33</v>
      </c>
      <c r="F30" s="3" t="str">
        <f>LOOKUP(G30,{0;3;4;5;6;7;8;9;10},{"EN APRENDIZAJE";"REFORZAR APRENDIZAJE";"FALTA PRACTICA";"ACEPTABLE";"BUENO";"MUY BUENO";"SOBRESALIENTE";"EXCELENTE"})</f>
        <v>ACEPTABLE</v>
      </c>
      <c r="G30" s="8">
        <f t="shared" si="0"/>
        <v>5.4166666666666661</v>
      </c>
      <c r="H30" s="12">
        <f t="shared" si="1"/>
        <v>325</v>
      </c>
      <c r="I30" s="12">
        <v>60</v>
      </c>
      <c r="J30" s="12">
        <v>61</v>
      </c>
      <c r="K30" s="12">
        <v>52</v>
      </c>
      <c r="L30" s="12">
        <v>50</v>
      </c>
      <c r="M30" s="12">
        <v>52</v>
      </c>
      <c r="N30" s="12">
        <v>50</v>
      </c>
    </row>
    <row r="31" spans="2:14" x14ac:dyDescent="0.25">
      <c r="B31" s="83">
        <v>25</v>
      </c>
      <c r="C31" s="5" t="s">
        <v>368</v>
      </c>
      <c r="D31" s="5" t="s">
        <v>142</v>
      </c>
      <c r="E31" s="5" t="s">
        <v>33</v>
      </c>
      <c r="F31" s="3" t="str">
        <f>LOOKUP(G31,{0;3;4;5;6;7;8;9;10},{"EN APRENDIZAJE";"REFORZAR APRENDIZAJE";"FALTA PRACTICA";"ACEPTABLE";"BUENO";"MUY BUENO";"SOBRESALIENTE";"EXCELENTE"})</f>
        <v>ACEPTABLE</v>
      </c>
      <c r="G31" s="8">
        <f t="shared" si="0"/>
        <v>5.4</v>
      </c>
      <c r="H31" s="12">
        <f t="shared" si="1"/>
        <v>324</v>
      </c>
      <c r="I31" s="12">
        <v>59</v>
      </c>
      <c r="J31" s="12">
        <v>60</v>
      </c>
      <c r="K31" s="12">
        <v>53</v>
      </c>
      <c r="L31" s="12">
        <v>54</v>
      </c>
      <c r="M31" s="12">
        <v>50</v>
      </c>
      <c r="N31" s="12">
        <v>48</v>
      </c>
    </row>
    <row r="32" spans="2:14" x14ac:dyDescent="0.25">
      <c r="B32" s="83">
        <v>26</v>
      </c>
      <c r="C32" s="5" t="s">
        <v>371</v>
      </c>
      <c r="D32" s="5" t="s">
        <v>215</v>
      </c>
      <c r="E32" s="5" t="s">
        <v>33</v>
      </c>
      <c r="F32" s="3" t="str">
        <f>LOOKUP(G32,{0;3;4;5;6;7;8;9;10},{"EN APRENDIZAJE";"REFORZAR APRENDIZAJE";"FALTA PRACTICA";"ACEPTABLE";"BUENO";"MUY BUENO";"SOBRESALIENTE";"EXCELENTE"})</f>
        <v>ACEPTABLE</v>
      </c>
      <c r="G32" s="8">
        <f t="shared" si="0"/>
        <v>5.4</v>
      </c>
      <c r="H32" s="12">
        <f t="shared" si="1"/>
        <v>324</v>
      </c>
      <c r="I32" s="12">
        <v>57</v>
      </c>
      <c r="J32" s="12">
        <v>58</v>
      </c>
      <c r="K32" s="12">
        <v>51</v>
      </c>
      <c r="L32" s="12">
        <v>49</v>
      </c>
      <c r="M32" s="12">
        <v>55</v>
      </c>
      <c r="N32" s="12">
        <v>54</v>
      </c>
    </row>
    <row r="33" spans="2:14" x14ac:dyDescent="0.25">
      <c r="B33" s="83">
        <v>27</v>
      </c>
      <c r="C33" s="5" t="s">
        <v>369</v>
      </c>
      <c r="D33" s="5" t="s">
        <v>319</v>
      </c>
      <c r="E33" s="5" t="s">
        <v>116</v>
      </c>
      <c r="F33" s="3" t="str">
        <f>LOOKUP(G33,{0;3;4;5;6;7;8;9;10},{"EN APRENDIZAJE";"REFORZAR APRENDIZAJE";"FALTA PRACTICA";"ACEPTABLE";"BUENO";"MUY BUENO";"SOBRESALIENTE";"EXCELENTE"})</f>
        <v>ACEPTABLE</v>
      </c>
      <c r="G33" s="8">
        <f t="shared" si="0"/>
        <v>5.2</v>
      </c>
      <c r="H33" s="12">
        <f t="shared" si="1"/>
        <v>312</v>
      </c>
      <c r="I33" s="12">
        <v>52</v>
      </c>
      <c r="J33" s="12">
        <v>53</v>
      </c>
      <c r="K33" s="12">
        <v>59</v>
      </c>
      <c r="L33" s="12">
        <v>57</v>
      </c>
      <c r="M33" s="12">
        <v>46</v>
      </c>
      <c r="N33" s="12">
        <v>45</v>
      </c>
    </row>
    <row r="34" spans="2:14" x14ac:dyDescent="0.25">
      <c r="B34" s="83">
        <v>28</v>
      </c>
      <c r="C34" s="5" t="s">
        <v>352</v>
      </c>
      <c r="D34" s="5" t="s">
        <v>353</v>
      </c>
      <c r="E34" s="5" t="s">
        <v>354</v>
      </c>
      <c r="F34" s="3" t="str">
        <f>LOOKUP(G34,{0;3;4;5;6;7;8;9;10},{"EN APRENDIZAJE";"REFORZAR APRENDIZAJE";"FALTA PRACTICA";"ACEPTABLE";"BUENO";"MUY BUENO";"SOBRESALIENTE";"EXCELENTE"})</f>
        <v>ACEPTABLE</v>
      </c>
      <c r="G34" s="8">
        <f t="shared" si="0"/>
        <v>5.1666666666666661</v>
      </c>
      <c r="H34" s="12">
        <f t="shared" si="1"/>
        <v>310</v>
      </c>
      <c r="I34" s="12">
        <v>55</v>
      </c>
      <c r="J34" s="12">
        <v>55</v>
      </c>
      <c r="K34" s="12">
        <v>54</v>
      </c>
      <c r="L34" s="12">
        <v>52</v>
      </c>
      <c r="M34" s="12">
        <v>48</v>
      </c>
      <c r="N34" s="12">
        <v>46</v>
      </c>
    </row>
    <row r="35" spans="2:14" x14ac:dyDescent="0.25">
      <c r="B35" s="83">
        <v>29</v>
      </c>
      <c r="C35" s="5" t="s">
        <v>349</v>
      </c>
      <c r="D35" s="5" t="s">
        <v>184</v>
      </c>
      <c r="E35" s="5" t="s">
        <v>33</v>
      </c>
      <c r="F35" s="3" t="str">
        <f>LOOKUP(G35,{0;3;4;5;6;7;8;9;10},{"EN APRENDIZAJE";"REFORZAR APRENDIZAJE";"FALTA PRACTICA";"ACEPTABLE";"BUENO";"MUY BUENO";"SOBRESALIENTE";"EXCELENTE"})</f>
        <v>ACEPTABLE</v>
      </c>
      <c r="G35" s="8">
        <f t="shared" si="0"/>
        <v>5.1666666666666661</v>
      </c>
      <c r="H35" s="12">
        <f t="shared" si="1"/>
        <v>310</v>
      </c>
      <c r="I35" s="12">
        <v>58</v>
      </c>
      <c r="J35" s="12">
        <v>56</v>
      </c>
      <c r="K35" s="12">
        <v>48</v>
      </c>
      <c r="L35" s="12">
        <v>44</v>
      </c>
      <c r="M35" s="12">
        <v>54</v>
      </c>
      <c r="N35" s="12">
        <v>50</v>
      </c>
    </row>
    <row r="36" spans="2:14" x14ac:dyDescent="0.25">
      <c r="B36" s="83">
        <v>30</v>
      </c>
      <c r="C36" s="5" t="s">
        <v>366</v>
      </c>
      <c r="D36" s="5" t="s">
        <v>181</v>
      </c>
      <c r="E36" s="5" t="s">
        <v>33</v>
      </c>
      <c r="F36" s="3" t="str">
        <f>LOOKUP(G36,{0;3;4;5;6;7;8;9;10},{"EN APRENDIZAJE";"REFORZAR APRENDIZAJE";"FALTA PRACTICA";"ACEPTABLE";"BUENO";"MUY BUENO";"SOBRESALIENTE";"EXCELENTE"})</f>
        <v>ACEPTABLE</v>
      </c>
      <c r="G36" s="8">
        <f t="shared" si="0"/>
        <v>5.0999999999999996</v>
      </c>
      <c r="H36" s="12">
        <f t="shared" si="1"/>
        <v>306</v>
      </c>
      <c r="I36" s="12">
        <v>54</v>
      </c>
      <c r="J36" s="12">
        <v>55</v>
      </c>
      <c r="K36" s="12">
        <v>46</v>
      </c>
      <c r="L36" s="12">
        <v>44</v>
      </c>
      <c r="M36" s="12">
        <v>54</v>
      </c>
      <c r="N36" s="12">
        <v>53</v>
      </c>
    </row>
    <row r="37" spans="2:14" x14ac:dyDescent="0.25">
      <c r="B37" s="83">
        <v>31</v>
      </c>
      <c r="C37" s="5" t="s">
        <v>361</v>
      </c>
      <c r="D37" s="5" t="s">
        <v>228</v>
      </c>
      <c r="E37" s="5" t="s">
        <v>37</v>
      </c>
      <c r="F37" s="3" t="str">
        <f>LOOKUP(G37,{0;3;4;5;6;7;8;9;10},{"EN APRENDIZAJE";"REFORZAR APRENDIZAJE";"FALTA PRACTICA";"ACEPTABLE";"BUENO";"MUY BUENO";"SOBRESALIENTE";"EXCELENTE"})</f>
        <v>ACEPTABLE</v>
      </c>
      <c r="G37" s="8">
        <f t="shared" si="0"/>
        <v>5.0333333333333332</v>
      </c>
      <c r="H37" s="12">
        <f t="shared" si="1"/>
        <v>302</v>
      </c>
      <c r="I37" s="12">
        <v>56</v>
      </c>
      <c r="J37" s="12">
        <v>50</v>
      </c>
      <c r="K37" s="12">
        <v>52</v>
      </c>
      <c r="L37" s="12">
        <v>47</v>
      </c>
      <c r="M37" s="12">
        <v>50</v>
      </c>
      <c r="N37" s="12">
        <v>47</v>
      </c>
    </row>
    <row r="38" spans="2:14" x14ac:dyDescent="0.25">
      <c r="B38" s="83">
        <v>32</v>
      </c>
      <c r="C38" s="5" t="s">
        <v>346</v>
      </c>
      <c r="D38" s="5" t="s">
        <v>230</v>
      </c>
      <c r="E38" s="5" t="s">
        <v>33</v>
      </c>
      <c r="F38" s="3" t="str">
        <f>LOOKUP(G38,{0;3;4;5;6;7;8;9;10},{"EN APRENDIZAJE";"REFORZAR APRENDIZAJE";"FALTA PRACTICA";"ACEPTABLE";"BUENO";"MUY BUENO";"SOBRESALIENTE";"EXCELENTE"})</f>
        <v>FALTA PRACTICA</v>
      </c>
      <c r="G38" s="8">
        <f t="shared" si="0"/>
        <v>4.7833333333333332</v>
      </c>
      <c r="H38" s="12">
        <f t="shared" si="1"/>
        <v>287</v>
      </c>
      <c r="I38" s="12">
        <v>54</v>
      </c>
      <c r="J38" s="12">
        <v>55</v>
      </c>
      <c r="K38" s="12">
        <v>44</v>
      </c>
      <c r="L38" s="12">
        <v>42</v>
      </c>
      <c r="M38" s="12">
        <v>47</v>
      </c>
      <c r="N38" s="12">
        <v>45</v>
      </c>
    </row>
    <row r="39" spans="2:14" x14ac:dyDescent="0.25">
      <c r="B39" s="83">
        <v>33</v>
      </c>
      <c r="C39" s="5" t="s">
        <v>375</v>
      </c>
      <c r="D39" s="5" t="s">
        <v>228</v>
      </c>
      <c r="E39" s="5" t="s">
        <v>37</v>
      </c>
      <c r="F39" s="3" t="str">
        <f>LOOKUP(G39,{0;3;4;5;6;7;8;9;10},{"EN APRENDIZAJE";"REFORZAR APRENDIZAJE";"FALTA PRACTICA";"ACEPTABLE";"BUENO";"MUY BUENO";"SOBRESALIENTE";"EXCELENTE"})</f>
        <v>FALTA PRACTICA</v>
      </c>
      <c r="G39" s="8">
        <f t="shared" ref="G39:G56" si="2">AVERAGE(I39:N39)/10</f>
        <v>4.6166666666666663</v>
      </c>
      <c r="H39" s="12">
        <f t="shared" ref="H39:H56" si="3">SUM(I39:N39)</f>
        <v>277</v>
      </c>
      <c r="I39" s="12">
        <v>50</v>
      </c>
      <c r="J39" s="12">
        <v>52</v>
      </c>
      <c r="K39" s="12">
        <v>42</v>
      </c>
      <c r="L39" s="12">
        <v>40</v>
      </c>
      <c r="M39" s="12">
        <v>48</v>
      </c>
      <c r="N39" s="12">
        <v>45</v>
      </c>
    </row>
    <row r="40" spans="2:14" x14ac:dyDescent="0.25">
      <c r="B40" s="83">
        <v>34</v>
      </c>
      <c r="C40" s="5" t="s">
        <v>376</v>
      </c>
      <c r="D40" s="5" t="s">
        <v>215</v>
      </c>
      <c r="E40" s="5" t="s">
        <v>33</v>
      </c>
      <c r="F40" s="3" t="str">
        <f>LOOKUP(G40,{0;3;4;5;6;7;8;9;10},{"EN APRENDIZAJE";"REFORZAR APRENDIZAJE";"FALTA PRACTICA";"ACEPTABLE";"BUENO";"MUY BUENO";"SOBRESALIENTE";"EXCELENTE"})</f>
        <v>FALTA PRACTICA</v>
      </c>
      <c r="G40" s="8">
        <f t="shared" si="2"/>
        <v>4.5999999999999996</v>
      </c>
      <c r="H40" s="12">
        <f t="shared" si="3"/>
        <v>276</v>
      </c>
      <c r="I40" s="12">
        <v>51</v>
      </c>
      <c r="J40" s="12">
        <v>48</v>
      </c>
      <c r="K40" s="12">
        <v>48</v>
      </c>
      <c r="L40" s="12">
        <v>46</v>
      </c>
      <c r="M40" s="12">
        <v>43</v>
      </c>
      <c r="N40" s="12">
        <v>40</v>
      </c>
    </row>
    <row r="41" spans="2:14" x14ac:dyDescent="0.25">
      <c r="B41" s="83">
        <v>35</v>
      </c>
      <c r="C41" s="5" t="s">
        <v>355</v>
      </c>
      <c r="D41" s="5" t="s">
        <v>136</v>
      </c>
      <c r="E41" s="5" t="s">
        <v>36</v>
      </c>
      <c r="F41" s="3" t="str">
        <f>LOOKUP(G41,{0;3;4;5;6;7;8;9;10},{"EN APRENDIZAJE";"REFORZAR APRENDIZAJE";"FALTA PRACTICA";"ACEPTABLE";"BUENO";"MUY BUENO";"SOBRESALIENTE";"EXCELENTE"})</f>
        <v>FALTA PRACTICA</v>
      </c>
      <c r="G41" s="8">
        <f t="shared" si="2"/>
        <v>4.4833333333333334</v>
      </c>
      <c r="H41" s="12">
        <f t="shared" si="3"/>
        <v>269</v>
      </c>
      <c r="I41" s="12">
        <v>47</v>
      </c>
      <c r="J41" s="12">
        <v>42</v>
      </c>
      <c r="K41" s="12">
        <v>48</v>
      </c>
      <c r="L41" s="12">
        <v>42</v>
      </c>
      <c r="M41" s="12">
        <v>47</v>
      </c>
      <c r="N41" s="12">
        <v>43</v>
      </c>
    </row>
    <row r="42" spans="2:14" x14ac:dyDescent="0.25">
      <c r="B42" s="83">
        <v>36</v>
      </c>
      <c r="C42" s="5" t="s">
        <v>345</v>
      </c>
      <c r="D42" s="5" t="s">
        <v>209</v>
      </c>
      <c r="E42" s="5" t="s">
        <v>116</v>
      </c>
      <c r="F42" s="3" t="str">
        <f>LOOKUP(G42,{0;3;4;5;6;7;8;9;10},{"EN APRENDIZAJE";"REFORZAR APRENDIZAJE";"FALTA PRACTICA";"ACEPTABLE";"BUENO";"MUY BUENO";"SOBRESALIENTE";"EXCELENTE"})</f>
        <v>FALTA PRACTICA</v>
      </c>
      <c r="G42" s="8">
        <f t="shared" si="2"/>
        <v>4.45</v>
      </c>
      <c r="H42" s="12">
        <f t="shared" si="3"/>
        <v>267</v>
      </c>
      <c r="I42" s="12">
        <v>53</v>
      </c>
      <c r="J42" s="12">
        <v>54</v>
      </c>
      <c r="K42" s="12">
        <v>40</v>
      </c>
      <c r="L42" s="12">
        <v>38</v>
      </c>
      <c r="M42" s="12">
        <v>42</v>
      </c>
      <c r="N42" s="12">
        <v>40</v>
      </c>
    </row>
    <row r="43" spans="2:14" x14ac:dyDescent="0.25">
      <c r="B43" s="83">
        <v>37</v>
      </c>
      <c r="C43" s="5" t="s">
        <v>348</v>
      </c>
      <c r="D43" s="5" t="s">
        <v>186</v>
      </c>
      <c r="E43" s="5" t="s">
        <v>33</v>
      </c>
      <c r="F43" s="3" t="str">
        <f>LOOKUP(G43,{0;3;4;5;6;7;8;9;10},{"EN APRENDIZAJE";"REFORZAR APRENDIZAJE";"FALTA PRACTICA";"ACEPTABLE";"BUENO";"MUY BUENO";"SOBRESALIENTE";"EXCELENTE"})</f>
        <v>FALTA PRACTICA</v>
      </c>
      <c r="G43" s="8">
        <f t="shared" si="2"/>
        <v>4.4333333333333336</v>
      </c>
      <c r="H43" s="12">
        <f t="shared" si="3"/>
        <v>266</v>
      </c>
      <c r="I43" s="12">
        <v>52</v>
      </c>
      <c r="J43" s="12">
        <v>50</v>
      </c>
      <c r="K43" s="12">
        <v>40</v>
      </c>
      <c r="L43" s="12">
        <v>38</v>
      </c>
      <c r="M43" s="12">
        <v>44</v>
      </c>
      <c r="N43" s="12">
        <v>42</v>
      </c>
    </row>
    <row r="44" spans="2:14" x14ac:dyDescent="0.25">
      <c r="B44" s="83">
        <v>38</v>
      </c>
      <c r="C44" s="5" t="s">
        <v>338</v>
      </c>
      <c r="D44" s="5" t="s">
        <v>186</v>
      </c>
      <c r="E44" s="5" t="s">
        <v>33</v>
      </c>
      <c r="F44" s="3" t="str">
        <f>LOOKUP(G44,{0;3;4;5;6;7;8;9;10},{"EN APRENDIZAJE";"REFORZAR APRENDIZAJE";"FALTA PRACTICA";"ACEPTABLE";"BUENO";"MUY BUENO";"SOBRESALIENTE";"EXCELENTE"})</f>
        <v>FALTA PRACTICA</v>
      </c>
      <c r="G44" s="8">
        <f t="shared" si="2"/>
        <v>4.4000000000000004</v>
      </c>
      <c r="H44" s="12">
        <f t="shared" si="3"/>
        <v>264</v>
      </c>
      <c r="I44" s="12">
        <v>50</v>
      </c>
      <c r="J44" s="12">
        <v>50</v>
      </c>
      <c r="K44" s="12">
        <v>38</v>
      </c>
      <c r="L44" s="12">
        <v>44</v>
      </c>
      <c r="M44" s="12">
        <v>42</v>
      </c>
      <c r="N44" s="12">
        <v>40</v>
      </c>
    </row>
    <row r="45" spans="2:14" x14ac:dyDescent="0.25">
      <c r="B45" s="83">
        <v>39</v>
      </c>
      <c r="C45" s="5" t="s">
        <v>334</v>
      </c>
      <c r="D45" s="5" t="s">
        <v>198</v>
      </c>
      <c r="E45" s="5" t="s">
        <v>118</v>
      </c>
      <c r="F45" s="3" t="str">
        <f>LOOKUP(G45,{0;3;4;5;6;7;8;9;10},{"EN APRENDIZAJE";"REFORZAR APRENDIZAJE";"FALTA PRACTICA";"ACEPTABLE";"BUENO";"MUY BUENO";"SOBRESALIENTE";"EXCELENTE"})</f>
        <v>FALTA PRACTICA</v>
      </c>
      <c r="G45" s="8">
        <f t="shared" si="2"/>
        <v>4.2833333333333332</v>
      </c>
      <c r="H45" s="12">
        <f t="shared" si="3"/>
        <v>257</v>
      </c>
      <c r="I45" s="12">
        <v>43</v>
      </c>
      <c r="J45" s="12">
        <v>44</v>
      </c>
      <c r="K45" s="12">
        <v>45</v>
      </c>
      <c r="L45" s="12">
        <v>43</v>
      </c>
      <c r="M45" s="12">
        <v>42</v>
      </c>
      <c r="N45" s="12">
        <v>40</v>
      </c>
    </row>
    <row r="46" spans="2:14" x14ac:dyDescent="0.25">
      <c r="B46" s="83">
        <v>40</v>
      </c>
      <c r="C46" s="5" t="s">
        <v>360</v>
      </c>
      <c r="D46" s="5" t="s">
        <v>171</v>
      </c>
      <c r="E46" s="5" t="s">
        <v>33</v>
      </c>
      <c r="F46" s="3" t="str">
        <f>LOOKUP(G46,{0;3;4;5;6;7;8;9;10},{"EN APRENDIZAJE";"REFORZAR APRENDIZAJE";"FALTA PRACTICA";"ACEPTABLE";"BUENO";"MUY BUENO";"SOBRESALIENTE";"EXCELENTE"})</f>
        <v>FALTA PRACTICA</v>
      </c>
      <c r="G46" s="8">
        <f t="shared" si="2"/>
        <v>4.25</v>
      </c>
      <c r="H46" s="12">
        <f t="shared" si="3"/>
        <v>255</v>
      </c>
      <c r="I46" s="12">
        <v>52</v>
      </c>
      <c r="J46" s="12">
        <v>53</v>
      </c>
      <c r="K46" s="12">
        <v>35</v>
      </c>
      <c r="L46" s="12">
        <v>32</v>
      </c>
      <c r="M46" s="12">
        <v>43</v>
      </c>
      <c r="N46" s="12">
        <v>40</v>
      </c>
    </row>
    <row r="47" spans="2:14" x14ac:dyDescent="0.25">
      <c r="B47" s="83">
        <v>41</v>
      </c>
      <c r="C47" s="5" t="s">
        <v>350</v>
      </c>
      <c r="D47" s="5" t="s">
        <v>351</v>
      </c>
      <c r="E47" s="5" t="s">
        <v>33</v>
      </c>
      <c r="F47" s="3" t="str">
        <f>LOOKUP(G47,{0;3;4;5;6;7;8;9;10},{"EN APRENDIZAJE";"REFORZAR APRENDIZAJE";"FALTA PRACTICA";"ACEPTABLE";"BUENO";"MUY BUENO";"SOBRESALIENTE";"EXCELENTE"})</f>
        <v>FALTA PRACTICA</v>
      </c>
      <c r="G47" s="8">
        <f t="shared" si="2"/>
        <v>4.1666666666666661</v>
      </c>
      <c r="H47" s="12">
        <f t="shared" si="3"/>
        <v>250</v>
      </c>
      <c r="I47" s="12">
        <v>47</v>
      </c>
      <c r="J47" s="12">
        <v>41</v>
      </c>
      <c r="K47" s="12">
        <v>40</v>
      </c>
      <c r="L47" s="12">
        <v>32</v>
      </c>
      <c r="M47" s="12">
        <v>48</v>
      </c>
      <c r="N47" s="12">
        <v>42</v>
      </c>
    </row>
    <row r="48" spans="2:14" x14ac:dyDescent="0.25">
      <c r="B48" s="83">
        <v>42</v>
      </c>
      <c r="C48" s="5" t="s">
        <v>363</v>
      </c>
      <c r="D48" s="5" t="s">
        <v>186</v>
      </c>
      <c r="E48" s="5" t="s">
        <v>33</v>
      </c>
      <c r="F48" s="3" t="str">
        <f>LOOKUP(G48,{0;3;4;5;6;7;8;9;10},{"EN APRENDIZAJE";"REFORZAR APRENDIZAJE";"FALTA PRACTICA";"ACEPTABLE";"BUENO";"MUY BUENO";"SOBRESALIENTE";"EXCELENTE"})</f>
        <v>FALTA PRACTICA</v>
      </c>
      <c r="G48" s="8">
        <f t="shared" si="2"/>
        <v>4.1166666666666663</v>
      </c>
      <c r="H48" s="12">
        <f t="shared" si="3"/>
        <v>247</v>
      </c>
      <c r="I48" s="12">
        <v>50</v>
      </c>
      <c r="J48" s="12">
        <v>47</v>
      </c>
      <c r="K48" s="12">
        <v>37</v>
      </c>
      <c r="L48" s="12">
        <v>32</v>
      </c>
      <c r="M48" s="12">
        <v>42</v>
      </c>
      <c r="N48" s="12">
        <v>39</v>
      </c>
    </row>
    <row r="49" spans="2:14" x14ac:dyDescent="0.25">
      <c r="B49" s="83">
        <v>43</v>
      </c>
      <c r="C49" s="5" t="s">
        <v>362</v>
      </c>
      <c r="D49" s="5" t="s">
        <v>186</v>
      </c>
      <c r="E49" s="5" t="s">
        <v>33</v>
      </c>
      <c r="F49" s="3" t="str">
        <f>LOOKUP(G49,{0;3;4;5;6;7;8;9;10},{"EN APRENDIZAJE";"REFORZAR APRENDIZAJE";"FALTA PRACTICA";"ACEPTABLE";"BUENO";"MUY BUENO";"SOBRESALIENTE";"EXCELENTE"})</f>
        <v>FALTA PRACTICA</v>
      </c>
      <c r="G49" s="8">
        <f t="shared" si="2"/>
        <v>4.0999999999999996</v>
      </c>
      <c r="H49" s="12">
        <f t="shared" si="3"/>
        <v>246</v>
      </c>
      <c r="I49" s="12">
        <v>45</v>
      </c>
      <c r="J49" s="12">
        <v>46</v>
      </c>
      <c r="K49" s="12">
        <v>40</v>
      </c>
      <c r="L49" s="12">
        <v>38</v>
      </c>
      <c r="M49" s="12">
        <v>40</v>
      </c>
      <c r="N49" s="12">
        <v>37</v>
      </c>
    </row>
    <row r="50" spans="2:14" x14ac:dyDescent="0.25">
      <c r="B50" s="83">
        <v>44</v>
      </c>
      <c r="C50" s="5" t="s">
        <v>365</v>
      </c>
      <c r="D50" s="5" t="s">
        <v>287</v>
      </c>
      <c r="E50" s="5" t="s">
        <v>288</v>
      </c>
      <c r="F50" s="3" t="str">
        <f>LOOKUP(G50,{0;3;4;5;6;7;8;9;10},{"EN APRENDIZAJE";"REFORZAR APRENDIZAJE";"FALTA PRACTICA";"ACEPTABLE";"BUENO";"MUY BUENO";"SOBRESALIENTE";"EXCELENTE"})</f>
        <v>REFORZAR APRENDIZAJE</v>
      </c>
      <c r="G50" s="8">
        <f t="shared" si="2"/>
        <v>3.85</v>
      </c>
      <c r="H50" s="12">
        <f t="shared" si="3"/>
        <v>231</v>
      </c>
      <c r="I50" s="12">
        <v>39</v>
      </c>
      <c r="J50" s="12">
        <v>34</v>
      </c>
      <c r="K50" s="12">
        <v>47</v>
      </c>
      <c r="L50" s="12">
        <v>40</v>
      </c>
      <c r="M50" s="12">
        <v>38</v>
      </c>
      <c r="N50" s="12">
        <v>33</v>
      </c>
    </row>
    <row r="51" spans="2:14" x14ac:dyDescent="0.25">
      <c r="B51" s="83">
        <v>45</v>
      </c>
      <c r="C51" s="5" t="s">
        <v>357</v>
      </c>
      <c r="D51" s="5" t="s">
        <v>200</v>
      </c>
      <c r="E51" s="5" t="s">
        <v>118</v>
      </c>
      <c r="F51" s="3" t="str">
        <f>LOOKUP(G51,{0;3;4;5;6;7;8;9;10},{"EN APRENDIZAJE";"REFORZAR APRENDIZAJE";"FALTA PRACTICA";"ACEPTABLE";"BUENO";"MUY BUENO";"SOBRESALIENTE";"EXCELENTE"})</f>
        <v>EN APRENDIZAJE</v>
      </c>
      <c r="G51" s="8">
        <f t="shared" si="2"/>
        <v>2.65</v>
      </c>
      <c r="H51" s="12">
        <f t="shared" si="3"/>
        <v>159</v>
      </c>
      <c r="I51" s="12">
        <v>31</v>
      </c>
      <c r="J51" s="12">
        <v>29</v>
      </c>
      <c r="K51" s="12">
        <v>30</v>
      </c>
      <c r="L51" s="12">
        <v>26</v>
      </c>
      <c r="M51" s="12">
        <v>28</v>
      </c>
      <c r="N51" s="12">
        <v>15</v>
      </c>
    </row>
    <row r="52" spans="2:14" hidden="1" x14ac:dyDescent="0.25">
      <c r="B52" s="83">
        <v>46</v>
      </c>
      <c r="C52" s="5" t="s">
        <v>337</v>
      </c>
      <c r="D52" s="5" t="s">
        <v>171</v>
      </c>
      <c r="E52" s="5" t="s">
        <v>33</v>
      </c>
      <c r="F52" s="3" t="str">
        <f>LOOKUP(G52,{0;3;4;5;6;7;8;9;10},{"EN APRENDIZAJE";"REFORZAR APRENDIZAJE";"FALTA PRACTICA";"ACEPTABLE";"BUENO";"MUY BUENO";"SOBRESALIENTE";"EXCELENTE"})</f>
        <v>EN APRENDIZAJE</v>
      </c>
      <c r="G52" s="8">
        <f t="shared" si="2"/>
        <v>0</v>
      </c>
      <c r="H52" s="12">
        <f t="shared" si="3"/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2:14" hidden="1" x14ac:dyDescent="0.25">
      <c r="B53" s="83">
        <v>47</v>
      </c>
      <c r="C53" s="5" t="s">
        <v>367</v>
      </c>
      <c r="D53" s="5" t="s">
        <v>28</v>
      </c>
      <c r="E53" s="5" t="s">
        <v>33</v>
      </c>
      <c r="F53" s="3" t="str">
        <f>LOOKUP(G53,{0;3;4;5;6;7;8;9;10},{"EN APRENDIZAJE";"REFORZAR APRENDIZAJE";"FALTA PRACTICA";"ACEPTABLE";"BUENO";"MUY BUENO";"SOBRESALIENTE";"EXCELENTE"})</f>
        <v>EN APRENDIZAJE</v>
      </c>
      <c r="G53" s="8">
        <f t="shared" si="2"/>
        <v>0</v>
      </c>
      <c r="H53" s="12">
        <f t="shared" si="3"/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2:14" hidden="1" x14ac:dyDescent="0.25">
      <c r="B54" s="83">
        <v>48</v>
      </c>
      <c r="C54" s="5" t="s">
        <v>336</v>
      </c>
      <c r="D54" s="5" t="s">
        <v>195</v>
      </c>
      <c r="E54" s="5" t="s">
        <v>33</v>
      </c>
      <c r="F54" s="3" t="str">
        <f>LOOKUP(G54,{0;3;4;5;6;7;8;9;10},{"EN APRENDIZAJE";"REFORZAR APRENDIZAJE";"FALTA PRACTICA";"ACEPTABLE";"BUENO";"MUY BUENO";"SOBRESALIENTE";"EXCELENTE"})</f>
        <v>EN APRENDIZAJE</v>
      </c>
      <c r="G54" s="8">
        <f t="shared" si="2"/>
        <v>0</v>
      </c>
      <c r="H54" s="12">
        <f t="shared" si="3"/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2:14" hidden="1" x14ac:dyDescent="0.25">
      <c r="B55" s="83">
        <v>49</v>
      </c>
      <c r="C55" s="5" t="s">
        <v>379</v>
      </c>
      <c r="D55" s="5" t="s">
        <v>224</v>
      </c>
      <c r="E55" s="5" t="s">
        <v>37</v>
      </c>
      <c r="F55" s="3" t="str">
        <f>LOOKUP(G55,{0;3;4;5;6;7;8;9;10},{"EN APRENDIZAJE";"REFORZAR APRENDIZAJE";"FALTA PRACTICA";"ACEPTABLE";"BUENO";"MUY BUENO";"SOBRESALIENTE";"EXCELENTE"})</f>
        <v>EN APRENDIZAJE</v>
      </c>
      <c r="G55" s="8">
        <f t="shared" si="2"/>
        <v>0</v>
      </c>
      <c r="H55" s="12">
        <f t="shared" si="3"/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2:14" hidden="1" x14ac:dyDescent="0.25">
      <c r="B56" s="83">
        <v>50</v>
      </c>
      <c r="C56" s="5" t="s">
        <v>380</v>
      </c>
      <c r="D56" s="5" t="s">
        <v>224</v>
      </c>
      <c r="E56" s="5" t="s">
        <v>37</v>
      </c>
      <c r="F56" s="3" t="str">
        <f>LOOKUP(G56,{0;3;4;5;6;7;8;9;10},{"EN APRENDIZAJE";"REFORZAR APRENDIZAJE";"FALTA PRACTICA";"ACEPTABLE";"BUENO";"MUY BUENO";"SOBRESALIENTE";"EXCELENTE"})</f>
        <v>EN APRENDIZAJE</v>
      </c>
      <c r="G56" s="8">
        <f t="shared" si="2"/>
        <v>0</v>
      </c>
      <c r="H56" s="12">
        <f t="shared" si="3"/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</sheetData>
  <sortState ref="C7:N18">
    <sortCondition ref="F7:F18" customList="EXCELENTE,SOBRE SALIENTE,MUY BUENO,BUENO,ACEPTABLE,FALTA PRACTICA,REFORZAR APRENDIZAJE,EN APRENDIZAJE"/>
    <sortCondition ref="C7:C18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90" zoomScaleNormal="90" workbookViewId="0">
      <selection activeCell="N8" sqref="N8"/>
    </sheetView>
  </sheetViews>
  <sheetFormatPr baseColWidth="10" defaultColWidth="11.42578125" defaultRowHeight="15" x14ac:dyDescent="0.25"/>
  <cols>
    <col min="2" max="2" width="6.42578125" bestFit="1" customWidth="1"/>
    <col min="3" max="3" width="33.28515625" bestFit="1" customWidth="1"/>
    <col min="4" max="4" width="19.5703125" bestFit="1" customWidth="1"/>
    <col min="5" max="5" width="17.28515625" customWidth="1"/>
    <col min="6" max="6" width="15.1406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33"/>
      <c r="C4" s="33"/>
      <c r="D4" s="33"/>
      <c r="E4" s="33"/>
      <c r="F4" s="33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65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26">
        <v>1</v>
      </c>
      <c r="C7" s="3" t="s">
        <v>381</v>
      </c>
      <c r="D7" s="3" t="s">
        <v>142</v>
      </c>
      <c r="E7" s="3" t="s">
        <v>33</v>
      </c>
      <c r="F7" s="52" t="str">
        <f>LOOKUP(G7,{0;3;4;5;6;7;8;9;10},{"EN APRENDIZAJE";"REFORZAR APRENDIZAJE";"FALTA PRACTICA";"ACEPTABLE";"BUENO";"MUY BUENO";"SOBRESALIENTE";"EXCELENTE"})</f>
        <v>BUENO</v>
      </c>
      <c r="G7" s="12">
        <f>AVERAGE(I7:N7)</f>
        <v>6.083333333333333</v>
      </c>
      <c r="H7" s="12">
        <f>SUM(I7:N7)</f>
        <v>36.5</v>
      </c>
      <c r="I7" s="12">
        <v>6</v>
      </c>
      <c r="J7" s="12">
        <v>6.1</v>
      </c>
      <c r="K7" s="12">
        <v>6.1</v>
      </c>
      <c r="L7" s="12">
        <v>6</v>
      </c>
      <c r="M7" s="12">
        <v>6.1</v>
      </c>
      <c r="N7" s="12">
        <v>6.2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12"/>
  <sheetViews>
    <sheetView workbookViewId="0"/>
  </sheetViews>
  <sheetFormatPr baseColWidth="10" defaultColWidth="11.42578125" defaultRowHeight="15" x14ac:dyDescent="0.25"/>
  <cols>
    <col min="1" max="1" width="8.7109375" customWidth="1"/>
    <col min="2" max="2" width="6.42578125" bestFit="1" customWidth="1"/>
    <col min="3" max="3" width="31" bestFit="1" customWidth="1"/>
    <col min="4" max="4" width="16.28515625" bestFit="1" customWidth="1"/>
    <col min="5" max="5" width="13.7109375" bestFit="1" customWidth="1"/>
    <col min="6" max="6" width="22.7109375" bestFit="1" customWidth="1"/>
    <col min="7" max="7" width="6.5703125" style="14" customWidth="1"/>
    <col min="8" max="16" width="3.85546875" customWidth="1"/>
  </cols>
  <sheetData>
    <row r="1" spans="1:16" ht="18.75" x14ac:dyDescent="0.3">
      <c r="A1" s="7" t="s">
        <v>182</v>
      </c>
      <c r="B1" s="6" t="str">
        <f>Principal!B1</f>
        <v xml:space="preserve">II FESTIVAL NACIONAL DE PATINAJE ARTISTICO, CATEGORIAS NOVATOS E INICIACIÓN </v>
      </c>
      <c r="C1" s="6"/>
      <c r="D1" s="6"/>
      <c r="E1" s="6"/>
      <c r="F1" s="6"/>
      <c r="G1" s="13"/>
    </row>
    <row r="2" spans="1:16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13"/>
    </row>
    <row r="3" spans="1:16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13"/>
    </row>
    <row r="4" spans="1:16" ht="19.5" thickBot="1" x14ac:dyDescent="0.35">
      <c r="B4" s="4"/>
      <c r="C4" s="4"/>
      <c r="D4" s="4"/>
      <c r="E4" s="33"/>
      <c r="F4" s="4"/>
      <c r="G4" s="13"/>
    </row>
    <row r="5" spans="1:16" ht="19.5" thickBot="1" x14ac:dyDescent="0.35">
      <c r="B5" s="40"/>
      <c r="C5" s="40"/>
      <c r="D5" s="40"/>
      <c r="E5" s="40"/>
      <c r="F5" s="40"/>
      <c r="G5" s="45"/>
      <c r="H5" s="103" t="s">
        <v>106</v>
      </c>
      <c r="I5" s="104"/>
      <c r="J5" s="105"/>
      <c r="K5" s="103" t="s">
        <v>107</v>
      </c>
      <c r="L5" s="106"/>
      <c r="M5" s="46" t="s">
        <v>108</v>
      </c>
      <c r="N5" s="47" t="s">
        <v>111</v>
      </c>
      <c r="O5" s="106" t="s">
        <v>109</v>
      </c>
      <c r="P5" s="107"/>
    </row>
    <row r="6" spans="1:16" ht="15.75" thickBot="1" x14ac:dyDescent="0.3">
      <c r="C6" s="102" t="s">
        <v>39</v>
      </c>
      <c r="D6" s="102"/>
      <c r="E6" s="102"/>
      <c r="F6" s="102"/>
      <c r="H6" s="20" t="s">
        <v>44</v>
      </c>
      <c r="I6" s="20" t="s">
        <v>45</v>
      </c>
      <c r="J6" s="20" t="s">
        <v>46</v>
      </c>
      <c r="K6" s="20" t="s">
        <v>47</v>
      </c>
      <c r="L6" s="43" t="s">
        <v>48</v>
      </c>
      <c r="M6" s="44" t="s">
        <v>49</v>
      </c>
      <c r="N6" s="44" t="s">
        <v>42</v>
      </c>
      <c r="O6" s="44" t="s">
        <v>50</v>
      </c>
      <c r="P6" s="44" t="s">
        <v>43</v>
      </c>
    </row>
    <row r="7" spans="1:16" x14ac:dyDescent="0.25">
      <c r="B7" s="1" t="s">
        <v>0</v>
      </c>
      <c r="C7" s="1" t="s">
        <v>1</v>
      </c>
      <c r="D7" s="1" t="s">
        <v>2</v>
      </c>
      <c r="E7" s="1" t="s">
        <v>38</v>
      </c>
      <c r="F7" s="1" t="s">
        <v>3</v>
      </c>
      <c r="G7" s="15" t="s">
        <v>4</v>
      </c>
      <c r="H7" s="48" t="s">
        <v>21</v>
      </c>
      <c r="I7" s="48" t="s">
        <v>22</v>
      </c>
      <c r="J7" s="48" t="s">
        <v>23</v>
      </c>
      <c r="K7" s="48" t="s">
        <v>24</v>
      </c>
      <c r="L7" s="48" t="s">
        <v>25</v>
      </c>
      <c r="M7" s="48" t="s">
        <v>26</v>
      </c>
      <c r="N7" s="48" t="s">
        <v>27</v>
      </c>
      <c r="O7" s="48" t="s">
        <v>40</v>
      </c>
      <c r="P7" s="48" t="s">
        <v>41</v>
      </c>
    </row>
    <row r="8" spans="1:16" x14ac:dyDescent="0.25">
      <c r="B8" s="96">
        <v>1</v>
      </c>
      <c r="C8" s="61" t="s">
        <v>187</v>
      </c>
      <c r="D8" s="61" t="s">
        <v>137</v>
      </c>
      <c r="E8" s="61" t="s">
        <v>33</v>
      </c>
      <c r="F8" s="52" t="str">
        <f>LOOKUP(G8,{0;3;4;5;6;7;8;9;10},{"EN APRENDIZAJE";"REFORZAR APRENDIZAJE";"FALTA PRACTICA";"ACEPTABLE";"BUENO";"MUY BUENO";"SOBRESALIENTE";"EXCELENTE"})</f>
        <v>ACEPTABLE</v>
      </c>
      <c r="G8" s="12">
        <f>AVERAGE(H8:P8)/10</f>
        <v>5.2444444444444445</v>
      </c>
      <c r="H8" s="5">
        <v>63</v>
      </c>
      <c r="I8" s="5">
        <v>60</v>
      </c>
      <c r="J8" s="5">
        <v>60</v>
      </c>
      <c r="K8" s="5">
        <v>51</v>
      </c>
      <c r="L8" s="5">
        <v>50</v>
      </c>
      <c r="M8" s="5">
        <v>48</v>
      </c>
      <c r="N8" s="5">
        <v>50</v>
      </c>
      <c r="O8" s="5">
        <v>40</v>
      </c>
      <c r="P8" s="5">
        <v>50</v>
      </c>
    </row>
    <row r="9" spans="1:16" x14ac:dyDescent="0.25">
      <c r="B9" s="97">
        <v>2</v>
      </c>
      <c r="C9" s="77" t="s">
        <v>183</v>
      </c>
      <c r="D9" s="77" t="s">
        <v>184</v>
      </c>
      <c r="E9" s="77" t="s">
        <v>33</v>
      </c>
      <c r="F9" s="52" t="str">
        <f>LOOKUP(G9,{0;3;4;5;6;7;8;9;10},{"EN APRENDIZAJE";"REFORZAR APRENDIZAJE";"FALTA PRACTICA";"ACEPTABLE";"BUENO";"MUY BUENO";"SOBRESALIENTE";"EXCELENTE"})</f>
        <v>FALTA PRACTICA</v>
      </c>
      <c r="G9" s="12">
        <f>AVERAGE(H9:P9)/10</f>
        <v>4.6444444444444439</v>
      </c>
      <c r="H9" s="5">
        <v>60</v>
      </c>
      <c r="I9" s="5">
        <v>57</v>
      </c>
      <c r="J9" s="5">
        <v>54</v>
      </c>
      <c r="K9" s="5">
        <v>50</v>
      </c>
      <c r="L9" s="5">
        <v>51</v>
      </c>
      <c r="M9" s="5">
        <v>28</v>
      </c>
      <c r="N9" s="5">
        <v>36</v>
      </c>
      <c r="O9" s="5">
        <v>43</v>
      </c>
      <c r="P9" s="5">
        <v>39</v>
      </c>
    </row>
    <row r="10" spans="1:16" x14ac:dyDescent="0.25">
      <c r="B10" s="97">
        <v>3</v>
      </c>
      <c r="C10" s="61" t="s">
        <v>188</v>
      </c>
      <c r="D10" s="61" t="s">
        <v>28</v>
      </c>
      <c r="E10" s="61" t="s">
        <v>33</v>
      </c>
      <c r="F10" s="52" t="str">
        <f>LOOKUP(G10,{0;3;4;5;6;7;8;9;10},{"EN APRENDIZAJE";"REFORZAR APRENDIZAJE";"FALTA PRACTICA";"ACEPTABLE";"BUENO";"MUY BUENO";"SOBRESALIENTE";"EXCELENTE"})</f>
        <v>REFORZAR APRENDIZAJE</v>
      </c>
      <c r="G10" s="12">
        <f>AVERAGE(H10:P10)/10</f>
        <v>3.9777777777777779</v>
      </c>
      <c r="H10" s="5">
        <v>50</v>
      </c>
      <c r="I10" s="5">
        <v>32</v>
      </c>
      <c r="J10" s="5">
        <v>30</v>
      </c>
      <c r="K10" s="5">
        <v>42</v>
      </c>
      <c r="L10" s="5">
        <v>40</v>
      </c>
      <c r="M10" s="5">
        <v>34</v>
      </c>
      <c r="N10" s="5">
        <v>46</v>
      </c>
      <c r="O10" s="5">
        <v>44</v>
      </c>
      <c r="P10" s="5">
        <v>40</v>
      </c>
    </row>
    <row r="11" spans="1:16" x14ac:dyDescent="0.25">
      <c r="B11" s="97">
        <v>4</v>
      </c>
      <c r="C11" s="61" t="s">
        <v>185</v>
      </c>
      <c r="D11" s="61" t="s">
        <v>186</v>
      </c>
      <c r="E11" s="61" t="s">
        <v>33</v>
      </c>
      <c r="F11" s="52" t="str">
        <f>LOOKUP(G11,{0;3;4;5;6;7;8;9;10},{"EN APRENDIZAJE";"REFORZAR APRENDIZAJE";"FALTA PRACTICA";"ACEPTABLE";"BUENO";"MUY BUENO";"SOBRESALIENTE";"EXCELENTE"})</f>
        <v>REFORZAR APRENDIZAJE</v>
      </c>
      <c r="G11" s="12">
        <f>AVERAGE(H11:P11)/10</f>
        <v>3.7555555555555555</v>
      </c>
      <c r="H11" s="5">
        <v>40</v>
      </c>
      <c r="I11" s="5">
        <v>35</v>
      </c>
      <c r="J11" s="5">
        <v>27</v>
      </c>
      <c r="K11" s="5">
        <v>45</v>
      </c>
      <c r="L11" s="5">
        <v>42</v>
      </c>
      <c r="M11" s="5">
        <v>25</v>
      </c>
      <c r="N11" s="5">
        <v>40</v>
      </c>
      <c r="O11" s="5">
        <v>41</v>
      </c>
      <c r="P11" s="5">
        <v>43</v>
      </c>
    </row>
    <row r="12" spans="1:16" x14ac:dyDescent="0.25">
      <c r="B12" s="97">
        <v>5</v>
      </c>
      <c r="C12" s="61" t="s">
        <v>526</v>
      </c>
      <c r="D12" s="61" t="s">
        <v>189</v>
      </c>
      <c r="E12" s="61" t="s">
        <v>190</v>
      </c>
      <c r="F12" s="52" t="str">
        <f>LOOKUP(G12,{0;3;4;5;6;7;8;9;10},{"EN APRENDIZAJE";"REFORZAR APRENDIZAJE";"FALTA PRACTICA";"ACEPTABLE";"BUENO";"MUY BUENO";"SOBRESALIENTE";"EXCELENTE"})</f>
        <v>REFORZAR APRENDIZAJE</v>
      </c>
      <c r="G12" s="12">
        <f>AVERAGE(H12:P12)/10</f>
        <v>3.6888888888888887</v>
      </c>
      <c r="H12" s="5">
        <v>35</v>
      </c>
      <c r="I12" s="5">
        <v>27</v>
      </c>
      <c r="J12" s="5">
        <v>25</v>
      </c>
      <c r="K12" s="5">
        <v>52</v>
      </c>
      <c r="L12" s="5">
        <v>47</v>
      </c>
      <c r="M12" s="5">
        <v>10</v>
      </c>
      <c r="N12" s="5">
        <v>45</v>
      </c>
      <c r="O12" s="5">
        <v>46</v>
      </c>
      <c r="P12" s="5">
        <v>45</v>
      </c>
    </row>
  </sheetData>
  <sortState ref="C7:N11">
    <sortCondition ref="F7:F11" customList="EXCELENTE,SOBRE SALIENTE,MUY BUENO,BUENO,ACEPTABLE,FALTA PRACTICA,REFORZAR APRENDIZAJE,EN APRENDIZAJE"/>
    <sortCondition ref="C7:C11"/>
  </sortState>
  <mergeCells count="6">
    <mergeCell ref="C6:F6"/>
    <mergeCell ref="H5:J5"/>
    <mergeCell ref="K5:L5"/>
    <mergeCell ref="O5:P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40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42.28515625" bestFit="1" customWidth="1"/>
    <col min="4" max="4" width="24.140625" bestFit="1" customWidth="1"/>
    <col min="5" max="5" width="16.5703125" bestFit="1" customWidth="1"/>
    <col min="6" max="6" width="25.285156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6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6"/>
      <c r="G3" s="6"/>
    </row>
    <row r="4" spans="1:14" ht="19.5" thickBot="1" x14ac:dyDescent="0.35">
      <c r="B4" s="4"/>
      <c r="C4" s="4"/>
      <c r="D4" s="4"/>
      <c r="E4" s="49"/>
      <c r="F4" s="49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66</v>
      </c>
      <c r="D5" s="102"/>
      <c r="E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156</v>
      </c>
      <c r="D7" s="5" t="s">
        <v>120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ACEPTABLE</v>
      </c>
      <c r="G7" s="8">
        <f t="shared" ref="G7:G40" si="0">AVERAGE(I7:N7)/10</f>
        <v>5.6666666666666661</v>
      </c>
      <c r="H7" s="12">
        <f t="shared" ref="H7:H40" si="1">SUM(I7:N7)</f>
        <v>340</v>
      </c>
      <c r="I7" s="12">
        <v>58</v>
      </c>
      <c r="J7" s="12">
        <v>56</v>
      </c>
      <c r="K7" s="12">
        <v>58</v>
      </c>
      <c r="L7" s="12">
        <v>56</v>
      </c>
      <c r="M7" s="12">
        <v>55</v>
      </c>
      <c r="N7" s="12">
        <v>57</v>
      </c>
    </row>
    <row r="8" spans="1:14" x14ac:dyDescent="0.25">
      <c r="B8" s="83">
        <v>2</v>
      </c>
      <c r="C8" s="5" t="s">
        <v>395</v>
      </c>
      <c r="D8" s="5" t="s">
        <v>228</v>
      </c>
      <c r="E8" s="5" t="s">
        <v>37</v>
      </c>
      <c r="F8" s="3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5.4833333333333334</v>
      </c>
      <c r="H8" s="12">
        <f t="shared" si="1"/>
        <v>329</v>
      </c>
      <c r="I8" s="12">
        <v>55</v>
      </c>
      <c r="J8" s="12">
        <v>55</v>
      </c>
      <c r="K8" s="12">
        <v>58</v>
      </c>
      <c r="L8" s="12">
        <v>55</v>
      </c>
      <c r="M8" s="12">
        <v>53</v>
      </c>
      <c r="N8" s="12">
        <v>53</v>
      </c>
    </row>
    <row r="9" spans="1:14" x14ac:dyDescent="0.25">
      <c r="B9" s="83">
        <v>3</v>
      </c>
      <c r="C9" s="5" t="s">
        <v>154</v>
      </c>
      <c r="D9" s="5" t="s">
        <v>115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5.3</v>
      </c>
      <c r="H9" s="12">
        <f t="shared" si="1"/>
        <v>318</v>
      </c>
      <c r="I9" s="12">
        <v>50</v>
      </c>
      <c r="J9" s="12">
        <v>53</v>
      </c>
      <c r="K9" s="12">
        <v>61</v>
      </c>
      <c r="L9" s="12">
        <v>55</v>
      </c>
      <c r="M9" s="12">
        <v>52</v>
      </c>
      <c r="N9" s="12">
        <v>47</v>
      </c>
    </row>
    <row r="10" spans="1:14" x14ac:dyDescent="0.25">
      <c r="B10" s="83">
        <v>4</v>
      </c>
      <c r="C10" s="5" t="s">
        <v>394</v>
      </c>
      <c r="D10" s="5" t="s">
        <v>230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5.1333333333333337</v>
      </c>
      <c r="H10" s="12">
        <f t="shared" si="1"/>
        <v>308</v>
      </c>
      <c r="I10" s="12">
        <v>56</v>
      </c>
      <c r="J10" s="12">
        <v>48</v>
      </c>
      <c r="K10" s="12">
        <v>51</v>
      </c>
      <c r="L10" s="12">
        <v>49</v>
      </c>
      <c r="M10" s="12">
        <v>54</v>
      </c>
      <c r="N10" s="12">
        <v>50</v>
      </c>
    </row>
    <row r="11" spans="1:14" x14ac:dyDescent="0.25">
      <c r="B11" s="83">
        <v>5</v>
      </c>
      <c r="C11" s="5" t="s">
        <v>402</v>
      </c>
      <c r="D11" s="5" t="s">
        <v>319</v>
      </c>
      <c r="E11" s="5" t="s">
        <v>116</v>
      </c>
      <c r="F11" s="3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5.0166666666666666</v>
      </c>
      <c r="H11" s="12">
        <f t="shared" si="1"/>
        <v>301</v>
      </c>
      <c r="I11" s="12">
        <v>57</v>
      </c>
      <c r="J11" s="12">
        <v>50</v>
      </c>
      <c r="K11" s="12">
        <v>47</v>
      </c>
      <c r="L11" s="12">
        <v>39</v>
      </c>
      <c r="M11" s="12">
        <v>56</v>
      </c>
      <c r="N11" s="12">
        <v>52</v>
      </c>
    </row>
    <row r="12" spans="1:14" x14ac:dyDescent="0.25">
      <c r="B12" s="83">
        <v>6</v>
      </c>
      <c r="C12" s="5" t="s">
        <v>382</v>
      </c>
      <c r="D12" s="5" t="s">
        <v>137</v>
      </c>
      <c r="E12" s="5" t="s">
        <v>33</v>
      </c>
      <c r="F12" s="3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4.8166666666666664</v>
      </c>
      <c r="H12" s="12">
        <f t="shared" si="1"/>
        <v>289</v>
      </c>
      <c r="I12" s="12">
        <v>49</v>
      </c>
      <c r="J12" s="12">
        <v>45</v>
      </c>
      <c r="K12" s="12">
        <v>43</v>
      </c>
      <c r="L12" s="12">
        <v>40</v>
      </c>
      <c r="M12" s="12">
        <v>57</v>
      </c>
      <c r="N12" s="12">
        <v>55</v>
      </c>
    </row>
    <row r="13" spans="1:14" x14ac:dyDescent="0.25">
      <c r="B13" s="83">
        <v>7</v>
      </c>
      <c r="C13" s="5" t="s">
        <v>412</v>
      </c>
      <c r="D13" s="5" t="s">
        <v>545</v>
      </c>
      <c r="E13" s="5" t="s">
        <v>37</v>
      </c>
      <c r="F13" s="3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4.8</v>
      </c>
      <c r="H13" s="12">
        <f t="shared" si="1"/>
        <v>288</v>
      </c>
      <c r="I13" s="12">
        <v>58</v>
      </c>
      <c r="J13" s="12">
        <v>47</v>
      </c>
      <c r="K13" s="12">
        <v>52</v>
      </c>
      <c r="L13" s="12">
        <v>40</v>
      </c>
      <c r="M13" s="12">
        <v>50</v>
      </c>
      <c r="N13" s="12">
        <v>41</v>
      </c>
    </row>
    <row r="14" spans="1:14" x14ac:dyDescent="0.25">
      <c r="B14" s="83">
        <v>8</v>
      </c>
      <c r="C14" s="5" t="s">
        <v>389</v>
      </c>
      <c r="D14" s="5" t="s">
        <v>287</v>
      </c>
      <c r="E14" s="5" t="s">
        <v>288</v>
      </c>
      <c r="F14" s="3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4.5666666666666664</v>
      </c>
      <c r="H14" s="12">
        <f t="shared" si="1"/>
        <v>274</v>
      </c>
      <c r="I14" s="12">
        <v>44</v>
      </c>
      <c r="J14" s="12">
        <v>47</v>
      </c>
      <c r="K14" s="12">
        <v>43</v>
      </c>
      <c r="L14" s="12">
        <v>47</v>
      </c>
      <c r="M14" s="12">
        <v>44</v>
      </c>
      <c r="N14" s="12">
        <v>49</v>
      </c>
    </row>
    <row r="15" spans="1:14" x14ac:dyDescent="0.25">
      <c r="B15" s="83">
        <v>9</v>
      </c>
      <c r="C15" s="5" t="s">
        <v>404</v>
      </c>
      <c r="D15" s="5" t="s">
        <v>257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4.5166666666666666</v>
      </c>
      <c r="H15" s="12">
        <f t="shared" si="1"/>
        <v>271</v>
      </c>
      <c r="I15" s="12">
        <v>50</v>
      </c>
      <c r="J15" s="12">
        <v>45</v>
      </c>
      <c r="K15" s="12">
        <v>48</v>
      </c>
      <c r="L15" s="12">
        <v>43</v>
      </c>
      <c r="M15" s="12">
        <v>44</v>
      </c>
      <c r="N15" s="12">
        <v>41</v>
      </c>
    </row>
    <row r="16" spans="1:14" x14ac:dyDescent="0.25">
      <c r="B16" s="83">
        <v>10</v>
      </c>
      <c r="C16" s="5" t="s">
        <v>411</v>
      </c>
      <c r="D16" s="5" t="s">
        <v>257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4.5166666666666666</v>
      </c>
      <c r="H16" s="12">
        <f t="shared" si="1"/>
        <v>271</v>
      </c>
      <c r="I16" s="12">
        <v>46</v>
      </c>
      <c r="J16" s="12">
        <v>44</v>
      </c>
      <c r="K16" s="12">
        <v>46</v>
      </c>
      <c r="L16" s="12">
        <v>42</v>
      </c>
      <c r="M16" s="12">
        <v>46</v>
      </c>
      <c r="N16" s="12">
        <v>47</v>
      </c>
    </row>
    <row r="17" spans="2:14" x14ac:dyDescent="0.25">
      <c r="B17" s="83">
        <v>11</v>
      </c>
      <c r="C17" s="5" t="s">
        <v>400</v>
      </c>
      <c r="D17" s="5" t="s">
        <v>209</v>
      </c>
      <c r="E17" s="5" t="s">
        <v>116</v>
      </c>
      <c r="F17" s="3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4.45</v>
      </c>
      <c r="H17" s="12">
        <f t="shared" si="1"/>
        <v>267</v>
      </c>
      <c r="I17" s="12">
        <v>53</v>
      </c>
      <c r="J17" s="12">
        <v>43</v>
      </c>
      <c r="K17" s="12">
        <v>51</v>
      </c>
      <c r="L17" s="12">
        <v>40</v>
      </c>
      <c r="M17" s="12">
        <v>44</v>
      </c>
      <c r="N17" s="12">
        <v>36</v>
      </c>
    </row>
    <row r="18" spans="2:14" x14ac:dyDescent="0.25">
      <c r="B18" s="83">
        <v>12</v>
      </c>
      <c r="C18" s="5" t="s">
        <v>403</v>
      </c>
      <c r="D18" s="5" t="s">
        <v>228</v>
      </c>
      <c r="E18" s="5" t="s">
        <v>37</v>
      </c>
      <c r="F18" s="3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4.2333333333333334</v>
      </c>
      <c r="H18" s="12">
        <f t="shared" si="1"/>
        <v>254</v>
      </c>
      <c r="I18" s="12">
        <v>46</v>
      </c>
      <c r="J18" s="12">
        <v>42</v>
      </c>
      <c r="K18" s="12">
        <v>43</v>
      </c>
      <c r="L18" s="12">
        <v>40</v>
      </c>
      <c r="M18" s="12">
        <v>43</v>
      </c>
      <c r="N18" s="12">
        <v>40</v>
      </c>
    </row>
    <row r="19" spans="2:14" x14ac:dyDescent="0.25">
      <c r="B19" s="83">
        <v>13</v>
      </c>
      <c r="C19" s="5" t="s">
        <v>401</v>
      </c>
      <c r="D19" s="5" t="s">
        <v>186</v>
      </c>
      <c r="E19" s="5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4.1500000000000004</v>
      </c>
      <c r="H19" s="12">
        <f t="shared" si="1"/>
        <v>249</v>
      </c>
      <c r="I19" s="12">
        <v>48</v>
      </c>
      <c r="J19" s="12">
        <v>43</v>
      </c>
      <c r="K19" s="12">
        <v>42</v>
      </c>
      <c r="L19" s="12">
        <v>39</v>
      </c>
      <c r="M19" s="12">
        <v>40</v>
      </c>
      <c r="N19" s="12">
        <v>37</v>
      </c>
    </row>
    <row r="20" spans="2:14" x14ac:dyDescent="0.25">
      <c r="B20" s="83">
        <v>14</v>
      </c>
      <c r="C20" s="5" t="s">
        <v>405</v>
      </c>
      <c r="D20" s="5" t="s">
        <v>186</v>
      </c>
      <c r="E20" s="5" t="s">
        <v>33</v>
      </c>
      <c r="F20" s="3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4.0999999999999996</v>
      </c>
      <c r="H20" s="12">
        <f t="shared" si="1"/>
        <v>246</v>
      </c>
      <c r="I20" s="12">
        <v>46</v>
      </c>
      <c r="J20" s="12">
        <v>41</v>
      </c>
      <c r="K20" s="12">
        <v>40</v>
      </c>
      <c r="L20" s="12">
        <v>36</v>
      </c>
      <c r="M20" s="12">
        <v>43</v>
      </c>
      <c r="N20" s="12">
        <v>40</v>
      </c>
    </row>
    <row r="21" spans="2:14" x14ac:dyDescent="0.25">
      <c r="B21" s="83">
        <v>15</v>
      </c>
      <c r="C21" s="5" t="s">
        <v>385</v>
      </c>
      <c r="D21" s="5" t="s">
        <v>353</v>
      </c>
      <c r="E21" s="5" t="s">
        <v>354</v>
      </c>
      <c r="F21" s="3" t="str">
        <f>LOOKUP(G21,{0;3;4;5;6;7;8;9;10},{"EN APRENDIZAJE";"REFORZAR APRENDIZAJE";"FALTA PRACTICA";"ACEPTABLE";"BUENO";"MUY BUENO";"SOBRESALIENTE";"EXCELENTE"})</f>
        <v>REFORZAR APRENDIZAJE</v>
      </c>
      <c r="G21" s="8">
        <f t="shared" si="0"/>
        <v>3.9333333333333336</v>
      </c>
      <c r="H21" s="12">
        <f t="shared" si="1"/>
        <v>236</v>
      </c>
      <c r="I21" s="12">
        <v>41</v>
      </c>
      <c r="J21" s="12">
        <v>38</v>
      </c>
      <c r="K21" s="12">
        <v>40</v>
      </c>
      <c r="L21" s="12">
        <v>37</v>
      </c>
      <c r="M21" s="12">
        <v>40</v>
      </c>
      <c r="N21" s="12">
        <v>40</v>
      </c>
    </row>
    <row r="22" spans="2:14" x14ac:dyDescent="0.25">
      <c r="B22" s="83">
        <v>16</v>
      </c>
      <c r="C22" s="5" t="s">
        <v>391</v>
      </c>
      <c r="D22" s="5" t="s">
        <v>136</v>
      </c>
      <c r="E22" s="5" t="s">
        <v>36</v>
      </c>
      <c r="F22" s="3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3.8166666666666664</v>
      </c>
      <c r="H22" s="12">
        <f t="shared" si="1"/>
        <v>229</v>
      </c>
      <c r="I22" s="12">
        <v>49</v>
      </c>
      <c r="J22" s="12">
        <v>41</v>
      </c>
      <c r="K22" s="12">
        <v>37</v>
      </c>
      <c r="L22" s="12">
        <v>30</v>
      </c>
      <c r="M22" s="12">
        <v>39</v>
      </c>
      <c r="N22" s="12">
        <v>33</v>
      </c>
    </row>
    <row r="23" spans="2:14" x14ac:dyDescent="0.25">
      <c r="B23" s="83">
        <v>17</v>
      </c>
      <c r="C23" s="5" t="s">
        <v>406</v>
      </c>
      <c r="D23" s="5" t="s">
        <v>257</v>
      </c>
      <c r="E23" s="5" t="s">
        <v>33</v>
      </c>
      <c r="F23" s="3" t="str">
        <f>LOOKUP(G23,{0;3;4;5;6;7;8;9;10},{"EN APRENDIZAJE";"REFORZAR APRENDIZAJE";"FALTA PRACTICA";"ACEPTABLE";"BUENO";"MUY BUENO";"SOBRESALIENTE";"EXCELENTE"})</f>
        <v>REFORZAR APRENDIZAJE</v>
      </c>
      <c r="G23" s="8">
        <f t="shared" si="0"/>
        <v>3.75</v>
      </c>
      <c r="H23" s="12">
        <f t="shared" si="1"/>
        <v>225</v>
      </c>
      <c r="I23" s="12">
        <v>34</v>
      </c>
      <c r="J23" s="12">
        <v>29</v>
      </c>
      <c r="K23" s="12">
        <v>37</v>
      </c>
      <c r="L23" s="12">
        <v>32</v>
      </c>
      <c r="M23" s="12">
        <v>48</v>
      </c>
      <c r="N23" s="12">
        <v>45</v>
      </c>
    </row>
    <row r="24" spans="2:14" x14ac:dyDescent="0.25">
      <c r="B24" s="83">
        <v>18</v>
      </c>
      <c r="C24" s="5" t="s">
        <v>388</v>
      </c>
      <c r="D24" s="5" t="s">
        <v>184</v>
      </c>
      <c r="E24" s="5" t="s">
        <v>33</v>
      </c>
      <c r="F24" s="3" t="str">
        <f>LOOKUP(G24,{0;3;4;5;6;7;8;9;10},{"EN APRENDIZAJE";"REFORZAR APRENDIZAJE";"FALTA PRACTICA";"ACEPTABLE";"BUENO";"MUY BUENO";"SOBRESALIENTE";"EXCELENTE"})</f>
        <v>REFORZAR APRENDIZAJE</v>
      </c>
      <c r="G24" s="8">
        <f t="shared" si="0"/>
        <v>3.7166666666666663</v>
      </c>
      <c r="H24" s="12">
        <f t="shared" si="1"/>
        <v>223</v>
      </c>
      <c r="I24" s="12">
        <v>38</v>
      </c>
      <c r="J24" s="12">
        <v>37</v>
      </c>
      <c r="K24" s="12">
        <v>35</v>
      </c>
      <c r="L24" s="12">
        <v>32</v>
      </c>
      <c r="M24" s="12">
        <v>41</v>
      </c>
      <c r="N24" s="12">
        <v>40</v>
      </c>
    </row>
    <row r="25" spans="2:14" x14ac:dyDescent="0.25">
      <c r="B25" s="83">
        <v>19</v>
      </c>
      <c r="C25" s="5" t="s">
        <v>383</v>
      </c>
      <c r="D25" s="5" t="s">
        <v>384</v>
      </c>
      <c r="E25" s="5" t="s">
        <v>37</v>
      </c>
      <c r="F25" s="3" t="str">
        <f>LOOKUP(G25,{0;3;4;5;6;7;8;9;10},{"EN APRENDIZAJE";"REFORZAR APRENDIZAJE";"FALTA PRACTICA";"ACEPTABLE";"BUENO";"MUY BUENO";"SOBRESALIENTE";"EXCELENTE"})</f>
        <v>REFORZAR APRENDIZAJE</v>
      </c>
      <c r="G25" s="8">
        <f t="shared" si="0"/>
        <v>3.7</v>
      </c>
      <c r="H25" s="12">
        <f t="shared" si="1"/>
        <v>222</v>
      </c>
      <c r="I25" s="12">
        <v>42</v>
      </c>
      <c r="J25" s="12">
        <v>38</v>
      </c>
      <c r="K25" s="12">
        <v>35</v>
      </c>
      <c r="L25" s="12">
        <v>27</v>
      </c>
      <c r="M25" s="12">
        <v>42</v>
      </c>
      <c r="N25" s="12">
        <v>38</v>
      </c>
    </row>
    <row r="26" spans="2:14" x14ac:dyDescent="0.25">
      <c r="B26" s="83">
        <v>20</v>
      </c>
      <c r="C26" s="5" t="s">
        <v>155</v>
      </c>
      <c r="D26" s="5" t="s">
        <v>186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3.65</v>
      </c>
      <c r="H26" s="12">
        <f t="shared" si="1"/>
        <v>219</v>
      </c>
      <c r="I26" s="12">
        <v>32</v>
      </c>
      <c r="J26" s="12">
        <v>31</v>
      </c>
      <c r="K26" s="12">
        <v>34</v>
      </c>
      <c r="L26" s="12">
        <v>30</v>
      </c>
      <c r="M26" s="12">
        <v>46</v>
      </c>
      <c r="N26" s="12">
        <v>46</v>
      </c>
    </row>
    <row r="27" spans="2:14" x14ac:dyDescent="0.25">
      <c r="B27" s="83">
        <v>21</v>
      </c>
      <c r="C27" s="5" t="s">
        <v>398</v>
      </c>
      <c r="D27" s="5" t="s">
        <v>181</v>
      </c>
      <c r="E27" s="5" t="s">
        <v>33</v>
      </c>
      <c r="F27" s="3" t="str">
        <f>LOOKUP(G27,{0;3;4;5;6;7;8;9;10},{"EN APRENDIZAJE";"REFORZAR APRENDIZAJE";"FALTA PRACTICA";"ACEPTABLE";"BUENO";"MUY BUENO";"SOBRESALIENTE";"EXCELENTE"})</f>
        <v>REFORZAR APRENDIZAJE</v>
      </c>
      <c r="G27" s="8">
        <f t="shared" si="0"/>
        <v>3.5</v>
      </c>
      <c r="H27" s="12">
        <f t="shared" si="1"/>
        <v>210</v>
      </c>
      <c r="I27" s="12">
        <v>38</v>
      </c>
      <c r="J27" s="12">
        <v>35</v>
      </c>
      <c r="K27" s="12">
        <v>38</v>
      </c>
      <c r="L27" s="12">
        <v>30</v>
      </c>
      <c r="M27" s="12">
        <v>35</v>
      </c>
      <c r="N27" s="12">
        <v>34</v>
      </c>
    </row>
    <row r="28" spans="2:14" x14ac:dyDescent="0.25">
      <c r="B28" s="83">
        <v>22</v>
      </c>
      <c r="C28" s="5" t="s">
        <v>407</v>
      </c>
      <c r="D28" s="5" t="s">
        <v>343</v>
      </c>
      <c r="E28" s="5" t="s">
        <v>37</v>
      </c>
      <c r="F28" s="3" t="str">
        <f>LOOKUP(G28,{0;3;4;5;6;7;8;9;10},{"EN APRENDIZAJE";"REFORZAR APRENDIZAJE";"FALTA PRACTICA";"ACEPTABLE";"BUENO";"MUY BUENO";"SOBRESALIENTE";"EXCELENTE"})</f>
        <v>REFORZAR APRENDIZAJE</v>
      </c>
      <c r="G28" s="8">
        <f t="shared" si="0"/>
        <v>3.5</v>
      </c>
      <c r="H28" s="12">
        <f t="shared" si="1"/>
        <v>210</v>
      </c>
      <c r="I28" s="12">
        <v>33</v>
      </c>
      <c r="J28" s="12">
        <v>20</v>
      </c>
      <c r="K28" s="12">
        <v>32</v>
      </c>
      <c r="L28" s="12">
        <v>28</v>
      </c>
      <c r="M28" s="12">
        <v>50</v>
      </c>
      <c r="N28" s="12">
        <v>47</v>
      </c>
    </row>
    <row r="29" spans="2:14" x14ac:dyDescent="0.25">
      <c r="B29" s="83">
        <v>23</v>
      </c>
      <c r="C29" s="5" t="s">
        <v>387</v>
      </c>
      <c r="D29" s="5" t="s">
        <v>209</v>
      </c>
      <c r="E29" s="5" t="s">
        <v>116</v>
      </c>
      <c r="F29" s="3" t="str">
        <f>LOOKUP(G29,{0;3;4;5;6;7;8;9;10},{"EN APRENDIZAJE";"REFORZAR APRENDIZAJE";"FALTA PRACTICA";"ACEPTABLE";"BUENO";"MUY BUENO";"SOBRESALIENTE";"EXCELENTE"})</f>
        <v>REFORZAR APRENDIZAJE</v>
      </c>
      <c r="G29" s="8">
        <f t="shared" si="0"/>
        <v>3.2</v>
      </c>
      <c r="H29" s="12">
        <f t="shared" si="1"/>
        <v>192</v>
      </c>
      <c r="I29" s="12">
        <v>34</v>
      </c>
      <c r="J29" s="12">
        <v>29</v>
      </c>
      <c r="K29" s="12">
        <v>32</v>
      </c>
      <c r="L29" s="12">
        <v>29</v>
      </c>
      <c r="M29" s="12">
        <v>36</v>
      </c>
      <c r="N29" s="12">
        <v>32</v>
      </c>
    </row>
    <row r="30" spans="2:14" x14ac:dyDescent="0.25">
      <c r="B30" s="83">
        <v>24</v>
      </c>
      <c r="C30" s="5" t="s">
        <v>408</v>
      </c>
      <c r="D30" s="5" t="s">
        <v>232</v>
      </c>
      <c r="E30" s="5" t="s">
        <v>33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8">
        <f t="shared" si="0"/>
        <v>3.2</v>
      </c>
      <c r="H30" s="12">
        <f t="shared" si="1"/>
        <v>192</v>
      </c>
      <c r="I30" s="12">
        <v>31</v>
      </c>
      <c r="J30" s="12">
        <v>30</v>
      </c>
      <c r="K30" s="12">
        <v>33</v>
      </c>
      <c r="L30" s="12">
        <v>27</v>
      </c>
      <c r="M30" s="12">
        <v>36</v>
      </c>
      <c r="N30" s="12">
        <v>35</v>
      </c>
    </row>
    <row r="31" spans="2:14" x14ac:dyDescent="0.25">
      <c r="B31" s="83">
        <v>25</v>
      </c>
      <c r="C31" s="87" t="s">
        <v>553</v>
      </c>
      <c r="D31" s="87" t="s">
        <v>545</v>
      </c>
      <c r="E31" s="87" t="s">
        <v>37</v>
      </c>
      <c r="F31" s="3" t="str">
        <f>LOOKUP(G31,{0;3;4;5;6;7;8;9;10},{"EN APRENDIZAJE";"REFORZAR APRENDIZAJE";"FALTA PRACTICA";"ACEPTABLE";"BUENO";"MUY BUENO";"SOBRESALIENTE";"EXCELENTE"})</f>
        <v>REFORZAR APRENDIZAJE</v>
      </c>
      <c r="G31" s="8">
        <f t="shared" si="0"/>
        <v>3.2</v>
      </c>
      <c r="H31" s="12">
        <f t="shared" si="1"/>
        <v>192</v>
      </c>
      <c r="I31" s="12">
        <v>36</v>
      </c>
      <c r="J31" s="12">
        <v>25</v>
      </c>
      <c r="K31" s="12">
        <v>30</v>
      </c>
      <c r="L31" s="12">
        <v>18</v>
      </c>
      <c r="M31" s="12">
        <v>47</v>
      </c>
      <c r="N31" s="12">
        <v>36</v>
      </c>
    </row>
    <row r="32" spans="2:14" x14ac:dyDescent="0.25">
      <c r="B32" s="83">
        <v>26</v>
      </c>
      <c r="C32" s="5" t="s">
        <v>410</v>
      </c>
      <c r="D32" s="5" t="s">
        <v>171</v>
      </c>
      <c r="E32" s="5" t="s">
        <v>33</v>
      </c>
      <c r="F32" s="3" t="str">
        <f>LOOKUP(G32,{0;3;4;5;6;7;8;9;10},{"EN APRENDIZAJE";"REFORZAR APRENDIZAJE";"FALTA PRACTICA";"ACEPTABLE";"BUENO";"MUY BUENO";"SOBRESALIENTE";"EXCELENTE"})</f>
        <v>REFORZAR APRENDIZAJE</v>
      </c>
      <c r="G32" s="8">
        <f t="shared" si="0"/>
        <v>3.166666666666667</v>
      </c>
      <c r="H32" s="12">
        <f t="shared" si="1"/>
        <v>190</v>
      </c>
      <c r="I32" s="12">
        <v>31</v>
      </c>
      <c r="J32" s="12">
        <v>30</v>
      </c>
      <c r="K32" s="12">
        <v>35</v>
      </c>
      <c r="L32" s="12">
        <v>32</v>
      </c>
      <c r="M32" s="12">
        <v>30</v>
      </c>
      <c r="N32" s="12">
        <v>32</v>
      </c>
    </row>
    <row r="33" spans="2:14" x14ac:dyDescent="0.25">
      <c r="B33" s="83">
        <v>27</v>
      </c>
      <c r="C33" s="5" t="s">
        <v>396</v>
      </c>
      <c r="D33" s="5" t="s">
        <v>343</v>
      </c>
      <c r="E33" s="5" t="s">
        <v>37</v>
      </c>
      <c r="F33" s="3" t="str">
        <f>LOOKUP(G33,{0;3;4;5;6;7;8;9;10},{"EN APRENDIZAJE";"REFORZAR APRENDIZAJE";"FALTA PRACTICA";"ACEPTABLE";"BUENO";"MUY BUENO";"SOBRESALIENTE";"EXCELENTE"})</f>
        <v>REFORZAR APRENDIZAJE</v>
      </c>
      <c r="G33" s="8">
        <f t="shared" si="0"/>
        <v>3</v>
      </c>
      <c r="H33" s="12">
        <f t="shared" si="1"/>
        <v>180</v>
      </c>
      <c r="I33" s="12">
        <v>30</v>
      </c>
      <c r="J33" s="12">
        <v>25</v>
      </c>
      <c r="K33" s="12">
        <v>31</v>
      </c>
      <c r="L33" s="12">
        <v>25</v>
      </c>
      <c r="M33" s="12">
        <v>36</v>
      </c>
      <c r="N33" s="12">
        <v>33</v>
      </c>
    </row>
    <row r="34" spans="2:14" x14ac:dyDescent="0.25">
      <c r="B34" s="83">
        <v>28</v>
      </c>
      <c r="C34" s="5" t="s">
        <v>399</v>
      </c>
      <c r="D34" s="5" t="s">
        <v>384</v>
      </c>
      <c r="E34" s="5" t="s">
        <v>37</v>
      </c>
      <c r="F34" s="3" t="str">
        <f>LOOKUP(G34,{0;3;4;5;6;7;8;9;10},{"EN APRENDIZAJE";"REFORZAR APRENDIZAJE";"FALTA PRACTICA";"ACEPTABLE";"BUENO";"MUY BUENO";"SOBRESALIENTE";"EXCELENTE"})</f>
        <v>EN APRENDIZAJE</v>
      </c>
      <c r="G34" s="8">
        <f t="shared" si="0"/>
        <v>2.9833333333333334</v>
      </c>
      <c r="H34" s="12">
        <f t="shared" si="1"/>
        <v>179</v>
      </c>
      <c r="I34" s="12">
        <v>29</v>
      </c>
      <c r="J34" s="12">
        <v>27</v>
      </c>
      <c r="K34" s="12">
        <v>30</v>
      </c>
      <c r="L34" s="12">
        <v>28</v>
      </c>
      <c r="M34" s="12">
        <v>33</v>
      </c>
      <c r="N34" s="12">
        <v>32</v>
      </c>
    </row>
    <row r="35" spans="2:14" x14ac:dyDescent="0.25">
      <c r="B35" s="83">
        <v>29</v>
      </c>
      <c r="C35" s="5" t="s">
        <v>392</v>
      </c>
      <c r="D35" s="5" t="s">
        <v>319</v>
      </c>
      <c r="E35" s="5" t="s">
        <v>116</v>
      </c>
      <c r="F35" s="3" t="str">
        <f>LOOKUP(G35,{0;3;4;5;6;7;8;9;10},{"EN APRENDIZAJE";"REFORZAR APRENDIZAJE";"FALTA PRACTICA";"ACEPTABLE";"BUENO";"MUY BUENO";"SOBRESALIENTE";"EXCELENTE"})</f>
        <v>EN APRENDIZAJE</v>
      </c>
      <c r="G35" s="8">
        <f t="shared" si="0"/>
        <v>2.916666666666667</v>
      </c>
      <c r="H35" s="12">
        <f t="shared" si="1"/>
        <v>175</v>
      </c>
      <c r="I35" s="12">
        <v>35</v>
      </c>
      <c r="J35" s="12">
        <v>34</v>
      </c>
      <c r="K35" s="12">
        <v>29</v>
      </c>
      <c r="L35" s="12">
        <v>20</v>
      </c>
      <c r="M35" s="12">
        <v>28</v>
      </c>
      <c r="N35" s="12">
        <v>29</v>
      </c>
    </row>
    <row r="36" spans="2:14" x14ac:dyDescent="0.25">
      <c r="B36" s="83">
        <v>30</v>
      </c>
      <c r="C36" s="5" t="s">
        <v>393</v>
      </c>
      <c r="D36" s="5" t="s">
        <v>445</v>
      </c>
      <c r="E36" s="5" t="s">
        <v>33</v>
      </c>
      <c r="F36" s="3" t="str">
        <f>LOOKUP(G36,{0;3;4;5;6;7;8;9;10},{"EN APRENDIZAJE";"REFORZAR APRENDIZAJE";"FALTA PRACTICA";"ACEPTABLE";"BUENO";"MUY BUENO";"SOBRESALIENTE";"EXCELENTE"})</f>
        <v>EN APRENDIZAJE</v>
      </c>
      <c r="G36" s="8">
        <f t="shared" si="0"/>
        <v>2.9</v>
      </c>
      <c r="H36" s="12">
        <f t="shared" si="1"/>
        <v>174</v>
      </c>
      <c r="I36" s="12">
        <v>27</v>
      </c>
      <c r="J36" s="12">
        <v>25</v>
      </c>
      <c r="K36" s="12">
        <v>25</v>
      </c>
      <c r="L36" s="12">
        <v>20</v>
      </c>
      <c r="M36" s="12">
        <v>39</v>
      </c>
      <c r="N36" s="12">
        <v>38</v>
      </c>
    </row>
    <row r="37" spans="2:14" x14ac:dyDescent="0.25">
      <c r="B37" s="83">
        <v>31</v>
      </c>
      <c r="C37" s="5" t="s">
        <v>390</v>
      </c>
      <c r="D37" s="5" t="s">
        <v>232</v>
      </c>
      <c r="E37" s="5" t="s">
        <v>33</v>
      </c>
      <c r="F37" s="3" t="str">
        <f>LOOKUP(G37,{0;3;4;5;6;7;8;9;10},{"EN APRENDIZAJE";"REFORZAR APRENDIZAJE";"FALTA PRACTICA";"ACEPTABLE";"BUENO";"MUY BUENO";"SOBRESALIENTE";"EXCELENTE"})</f>
        <v>EN APRENDIZAJE</v>
      </c>
      <c r="G37" s="8">
        <f t="shared" si="0"/>
        <v>2.85</v>
      </c>
      <c r="H37" s="12">
        <f t="shared" si="1"/>
        <v>171</v>
      </c>
      <c r="I37" s="12">
        <v>31</v>
      </c>
      <c r="J37" s="12">
        <v>24</v>
      </c>
      <c r="K37" s="12">
        <v>32</v>
      </c>
      <c r="L37" s="12">
        <v>25</v>
      </c>
      <c r="M37" s="12">
        <v>32</v>
      </c>
      <c r="N37" s="12">
        <v>27</v>
      </c>
    </row>
    <row r="38" spans="2:14" x14ac:dyDescent="0.25">
      <c r="B38" s="83">
        <v>32</v>
      </c>
      <c r="C38" s="5" t="s">
        <v>397</v>
      </c>
      <c r="D38" s="5" t="s">
        <v>232</v>
      </c>
      <c r="E38" s="5" t="s">
        <v>33</v>
      </c>
      <c r="F38" s="3" t="str">
        <f>LOOKUP(G38,{0;3;4;5;6;7;8;9;10},{"EN APRENDIZAJE";"REFORZAR APRENDIZAJE";"FALTA PRACTICA";"ACEPTABLE";"BUENO";"MUY BUENO";"SOBRESALIENTE";"EXCELENTE"})</f>
        <v>EN APRENDIZAJE</v>
      </c>
      <c r="G38" s="8">
        <f t="shared" si="0"/>
        <v>2.4500000000000002</v>
      </c>
      <c r="H38" s="12">
        <f t="shared" si="1"/>
        <v>147</v>
      </c>
      <c r="I38" s="12">
        <v>23</v>
      </c>
      <c r="J38" s="12">
        <v>23</v>
      </c>
      <c r="K38" s="12">
        <v>22</v>
      </c>
      <c r="L38" s="12">
        <v>24</v>
      </c>
      <c r="M38" s="12">
        <v>27</v>
      </c>
      <c r="N38" s="12">
        <v>28</v>
      </c>
    </row>
    <row r="39" spans="2:14" x14ac:dyDescent="0.25">
      <c r="B39" s="83">
        <v>33</v>
      </c>
      <c r="C39" s="5" t="s">
        <v>386</v>
      </c>
      <c r="D39" s="5" t="s">
        <v>186</v>
      </c>
      <c r="E39" s="5" t="s">
        <v>33</v>
      </c>
      <c r="F39" s="3" t="str">
        <f>LOOKUP(G39,{0;3;4;5;6;7;8;9;10},{"EN APRENDIZAJE";"REFORZAR APRENDIZAJE";"FALTA PRACTICA";"ACEPTABLE";"BUENO";"MUY BUENO";"SOBRESALIENTE";"EXCELENTE"})</f>
        <v>EN APRENDIZAJE</v>
      </c>
      <c r="G39" s="8">
        <f t="shared" si="0"/>
        <v>2.25</v>
      </c>
      <c r="H39" s="12">
        <f t="shared" si="1"/>
        <v>135</v>
      </c>
      <c r="I39" s="12">
        <v>22</v>
      </c>
      <c r="J39" s="12">
        <v>22</v>
      </c>
      <c r="K39" s="12">
        <v>21</v>
      </c>
      <c r="L39" s="12">
        <v>20</v>
      </c>
      <c r="M39" s="12">
        <v>24</v>
      </c>
      <c r="N39" s="12">
        <v>26</v>
      </c>
    </row>
    <row r="40" spans="2:14" hidden="1" x14ac:dyDescent="0.25">
      <c r="B40" s="85">
        <v>34</v>
      </c>
      <c r="C40" s="5" t="s">
        <v>409</v>
      </c>
      <c r="D40" s="5" t="s">
        <v>228</v>
      </c>
      <c r="E40" s="5" t="s">
        <v>37</v>
      </c>
      <c r="F40" s="3" t="str">
        <f>LOOKUP(G40,{0;3;4;5;6;7;8;9;10},{"EN APRENDIZAJE";"REFORZAR APRENDIZAJE";"FALTA PRACTICA";"ACEPTABLE";"BUENO";"MUY BUENO";"SOBRESALIENTE";"EXCELENTE"})</f>
        <v>EN APRENDIZAJE</v>
      </c>
      <c r="G40" s="8">
        <f t="shared" si="0"/>
        <v>0</v>
      </c>
      <c r="H40" s="12">
        <f t="shared" si="1"/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</sheetData>
  <sortState ref="C7:M8">
    <sortCondition ref="E7:E8" customList="EXCELENTE,SOBRE SALIENTE,MUY BUENO,BUENO,ACEPTABLE,FALTA PRACTICA,REFORZAR APRENDIZAJE,EN APRENDIZAJE"/>
    <sortCondition ref="C7:C8"/>
  </sortState>
  <mergeCells count="8">
    <mergeCell ref="B1:I1"/>
    <mergeCell ref="C5:E5"/>
    <mergeCell ref="B2:E2"/>
    <mergeCell ref="B3:E3"/>
    <mergeCell ref="J4:N4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38.28515625" customWidth="1"/>
    <col min="4" max="4" width="16.85546875" customWidth="1"/>
    <col min="5" max="5" width="16.5703125" bestFit="1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6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6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66</v>
      </c>
      <c r="D5" s="102"/>
      <c r="E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414</v>
      </c>
      <c r="D7" s="5" t="s">
        <v>224</v>
      </c>
      <c r="E7" s="5" t="s">
        <v>37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>AVERAGE(I7:N7)/10</f>
        <v>4.2333333333333334</v>
      </c>
      <c r="H7" s="12">
        <f>SUM(I7:N7)</f>
        <v>254</v>
      </c>
      <c r="I7" s="12">
        <v>49</v>
      </c>
      <c r="J7" s="12">
        <v>39</v>
      </c>
      <c r="K7" s="12">
        <v>48</v>
      </c>
      <c r="L7" s="12">
        <v>40</v>
      </c>
      <c r="M7" s="12">
        <v>43</v>
      </c>
      <c r="N7" s="12">
        <v>35</v>
      </c>
    </row>
    <row r="8" spans="1:14" x14ac:dyDescent="0.25">
      <c r="B8" s="83">
        <v>2</v>
      </c>
      <c r="C8" s="5" t="s">
        <v>415</v>
      </c>
      <c r="D8" s="5" t="s">
        <v>28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REFORZAR APRENDIZAJE</v>
      </c>
      <c r="G8" s="8">
        <f>AVERAGE(I8:N8)/10</f>
        <v>3.7333333333333334</v>
      </c>
      <c r="H8" s="12">
        <f>SUM(I8:N8)</f>
        <v>224</v>
      </c>
      <c r="I8" s="12">
        <v>38</v>
      </c>
      <c r="J8" s="12">
        <v>36</v>
      </c>
      <c r="K8" s="12">
        <v>38</v>
      </c>
      <c r="L8" s="12">
        <v>32</v>
      </c>
      <c r="M8" s="12">
        <v>40</v>
      </c>
      <c r="N8" s="12">
        <v>40</v>
      </c>
    </row>
  </sheetData>
  <mergeCells count="8">
    <mergeCell ref="B1:I1"/>
    <mergeCell ref="B2:E2"/>
    <mergeCell ref="B3:E3"/>
    <mergeCell ref="J4:N4"/>
    <mergeCell ref="C5:E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33"/>
  <sheetViews>
    <sheetView zoomScale="75" zoomScaleNormal="75" workbookViewId="0"/>
  </sheetViews>
  <sheetFormatPr baseColWidth="10" defaultColWidth="11.42578125" defaultRowHeight="15" x14ac:dyDescent="0.25"/>
  <cols>
    <col min="2" max="2" width="8.42578125" customWidth="1"/>
    <col min="3" max="3" width="44.85546875" bestFit="1" customWidth="1"/>
    <col min="4" max="4" width="26.85546875" customWidth="1"/>
    <col min="5" max="5" width="18.28515625" customWidth="1"/>
    <col min="6" max="6" width="26.57031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67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423</v>
      </c>
      <c r="D7" s="5" t="s">
        <v>209</v>
      </c>
      <c r="E7" s="5" t="s">
        <v>116</v>
      </c>
      <c r="F7" s="3" t="str">
        <f>LOOKUP(G7,{0;3;4;5;6;7;8;9;10},{"EN APRENDIZAJE";"REFORZAR APRENDIZAJE";"FALTA PRACTICA";"ACEPTABLE";"BUENO";"MUY BUENO";"SOBRESALIENTE";"EXCELENTE"})</f>
        <v>BUENO</v>
      </c>
      <c r="G7" s="8">
        <f t="shared" ref="G7:G33" si="0">AVERAGE(I7:N7)/10</f>
        <v>6.0333333333333332</v>
      </c>
      <c r="H7" s="12">
        <f t="shared" ref="H7:H33" si="1">SUM(I7:N7)</f>
        <v>362</v>
      </c>
      <c r="I7" s="12">
        <v>63</v>
      </c>
      <c r="J7" s="12">
        <v>61</v>
      </c>
      <c r="K7" s="12">
        <v>63</v>
      </c>
      <c r="L7" s="12">
        <v>60</v>
      </c>
      <c r="M7" s="12">
        <v>57</v>
      </c>
      <c r="N7" s="12">
        <v>58</v>
      </c>
    </row>
    <row r="8" spans="1:14" x14ac:dyDescent="0.25">
      <c r="B8" s="83">
        <v>2</v>
      </c>
      <c r="C8" s="5" t="s">
        <v>420</v>
      </c>
      <c r="D8" s="5" t="s">
        <v>384</v>
      </c>
      <c r="E8" s="5" t="s">
        <v>37</v>
      </c>
      <c r="F8" s="3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5.75</v>
      </c>
      <c r="H8" s="12">
        <f t="shared" si="1"/>
        <v>345</v>
      </c>
      <c r="I8" s="12">
        <v>60</v>
      </c>
      <c r="J8" s="12">
        <v>61</v>
      </c>
      <c r="K8" s="12">
        <v>58</v>
      </c>
      <c r="L8" s="12">
        <v>55</v>
      </c>
      <c r="M8" s="12">
        <v>55</v>
      </c>
      <c r="N8" s="12">
        <v>56</v>
      </c>
    </row>
    <row r="9" spans="1:14" x14ac:dyDescent="0.25">
      <c r="B9" s="83">
        <v>3</v>
      </c>
      <c r="C9" s="5" t="s">
        <v>421</v>
      </c>
      <c r="D9" s="5" t="s">
        <v>120</v>
      </c>
      <c r="E9" s="5" t="s">
        <v>37</v>
      </c>
      <c r="F9" s="3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5.5833333333333339</v>
      </c>
      <c r="H9" s="12">
        <f t="shared" si="1"/>
        <v>335</v>
      </c>
      <c r="I9" s="12">
        <v>60</v>
      </c>
      <c r="J9" s="12">
        <v>60</v>
      </c>
      <c r="K9" s="12">
        <v>58</v>
      </c>
      <c r="L9" s="12">
        <v>58</v>
      </c>
      <c r="M9" s="12">
        <v>48</v>
      </c>
      <c r="N9" s="12">
        <v>51</v>
      </c>
    </row>
    <row r="10" spans="1:14" x14ac:dyDescent="0.25">
      <c r="B10" s="83">
        <v>4</v>
      </c>
      <c r="C10" s="5" t="s">
        <v>417</v>
      </c>
      <c r="D10" s="5" t="s">
        <v>115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5.4166666666666661</v>
      </c>
      <c r="H10" s="12">
        <f t="shared" si="1"/>
        <v>325</v>
      </c>
      <c r="I10" s="12">
        <v>58</v>
      </c>
      <c r="J10" s="12">
        <v>57</v>
      </c>
      <c r="K10" s="12">
        <v>58</v>
      </c>
      <c r="L10" s="12">
        <v>56</v>
      </c>
      <c r="M10" s="12">
        <v>48</v>
      </c>
      <c r="N10" s="12">
        <v>48</v>
      </c>
    </row>
    <row r="11" spans="1:14" x14ac:dyDescent="0.25">
      <c r="B11" s="83">
        <v>5</v>
      </c>
      <c r="C11" s="5" t="s">
        <v>158</v>
      </c>
      <c r="D11" s="5" t="s">
        <v>186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5.4</v>
      </c>
      <c r="H11" s="12">
        <f t="shared" si="1"/>
        <v>324</v>
      </c>
      <c r="I11" s="12">
        <v>62</v>
      </c>
      <c r="J11" s="12">
        <v>60</v>
      </c>
      <c r="K11" s="12">
        <v>50</v>
      </c>
      <c r="L11" s="12">
        <v>52</v>
      </c>
      <c r="M11" s="12">
        <v>50</v>
      </c>
      <c r="N11" s="12">
        <v>50</v>
      </c>
    </row>
    <row r="12" spans="1:14" x14ac:dyDescent="0.25">
      <c r="B12" s="83">
        <v>6</v>
      </c>
      <c r="C12" s="5" t="s">
        <v>430</v>
      </c>
      <c r="D12" s="5" t="s">
        <v>136</v>
      </c>
      <c r="E12" s="5" t="s">
        <v>36</v>
      </c>
      <c r="F12" s="3" t="str">
        <f>LOOKUP(G12,{0;3;4;5;6;7;8;9;10},{"EN APRENDIZAJE";"REFORZAR APRENDIZAJE";"FALTA PRACTICA";"ACEPTABLE";"BUENO";"MUY BUENO";"SOBRESALIENTE";"EXCELENTE"})</f>
        <v>ACEPTABLE</v>
      </c>
      <c r="G12" s="8">
        <f t="shared" si="0"/>
        <v>5.3833333333333337</v>
      </c>
      <c r="H12" s="12">
        <f t="shared" si="1"/>
        <v>323</v>
      </c>
      <c r="I12" s="12">
        <v>59</v>
      </c>
      <c r="J12" s="12">
        <v>57</v>
      </c>
      <c r="K12" s="12">
        <v>56</v>
      </c>
      <c r="L12" s="12">
        <v>56</v>
      </c>
      <c r="M12" s="12">
        <v>46</v>
      </c>
      <c r="N12" s="12">
        <v>49</v>
      </c>
    </row>
    <row r="13" spans="1:14" x14ac:dyDescent="0.25">
      <c r="B13" s="83">
        <v>7</v>
      </c>
      <c r="C13" s="5" t="s">
        <v>157</v>
      </c>
      <c r="D13" s="5" t="s">
        <v>115</v>
      </c>
      <c r="E13" s="5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8">
        <f t="shared" si="0"/>
        <v>5.3333333333333339</v>
      </c>
      <c r="H13" s="12">
        <f t="shared" si="1"/>
        <v>320</v>
      </c>
      <c r="I13" s="12">
        <v>61</v>
      </c>
      <c r="J13" s="12">
        <v>54</v>
      </c>
      <c r="K13" s="12">
        <v>45</v>
      </c>
      <c r="L13" s="12">
        <v>42</v>
      </c>
      <c r="M13" s="12">
        <v>59</v>
      </c>
      <c r="N13" s="12">
        <v>59</v>
      </c>
    </row>
    <row r="14" spans="1:14" x14ac:dyDescent="0.25">
      <c r="B14" s="83">
        <v>8</v>
      </c>
      <c r="C14" s="5" t="s">
        <v>422</v>
      </c>
      <c r="D14" s="5" t="s">
        <v>115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4.9666666666666668</v>
      </c>
      <c r="H14" s="12">
        <f t="shared" si="1"/>
        <v>298</v>
      </c>
      <c r="I14" s="12">
        <v>52</v>
      </c>
      <c r="J14" s="12">
        <v>50</v>
      </c>
      <c r="K14" s="12">
        <v>50</v>
      </c>
      <c r="L14" s="12">
        <v>46</v>
      </c>
      <c r="M14" s="12">
        <v>52</v>
      </c>
      <c r="N14" s="12">
        <v>48</v>
      </c>
    </row>
    <row r="15" spans="1:14" x14ac:dyDescent="0.25">
      <c r="B15" s="83">
        <v>9</v>
      </c>
      <c r="C15" s="5" t="s">
        <v>426</v>
      </c>
      <c r="D15" s="5" t="s">
        <v>115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4.8666666666666663</v>
      </c>
      <c r="H15" s="12">
        <f t="shared" si="1"/>
        <v>292</v>
      </c>
      <c r="I15" s="12">
        <v>52</v>
      </c>
      <c r="J15" s="12">
        <v>52</v>
      </c>
      <c r="K15" s="12">
        <v>50</v>
      </c>
      <c r="L15" s="12">
        <v>50</v>
      </c>
      <c r="M15" s="12">
        <v>43</v>
      </c>
      <c r="N15" s="12">
        <v>45</v>
      </c>
    </row>
    <row r="16" spans="1:14" x14ac:dyDescent="0.25">
      <c r="B16" s="83">
        <v>10</v>
      </c>
      <c r="C16" s="5" t="s">
        <v>436</v>
      </c>
      <c r="D16" s="5" t="s">
        <v>186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4.8166666666666664</v>
      </c>
      <c r="H16" s="12">
        <f t="shared" si="1"/>
        <v>289</v>
      </c>
      <c r="I16" s="12">
        <v>57</v>
      </c>
      <c r="J16" s="12">
        <v>50</v>
      </c>
      <c r="K16" s="12">
        <v>51</v>
      </c>
      <c r="L16" s="12">
        <v>47</v>
      </c>
      <c r="M16" s="12">
        <v>44</v>
      </c>
      <c r="N16" s="12">
        <v>40</v>
      </c>
    </row>
    <row r="17" spans="2:14" x14ac:dyDescent="0.25">
      <c r="B17" s="83">
        <v>11</v>
      </c>
      <c r="C17" s="5" t="s">
        <v>429</v>
      </c>
      <c r="D17" s="5" t="s">
        <v>181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4.6833333333333336</v>
      </c>
      <c r="H17" s="12">
        <f t="shared" si="1"/>
        <v>281</v>
      </c>
      <c r="I17" s="12">
        <v>50</v>
      </c>
      <c r="J17" s="12">
        <v>46</v>
      </c>
      <c r="K17" s="12">
        <v>51</v>
      </c>
      <c r="L17" s="12">
        <v>49</v>
      </c>
      <c r="M17" s="12">
        <v>45</v>
      </c>
      <c r="N17" s="12">
        <v>40</v>
      </c>
    </row>
    <row r="18" spans="2:14" x14ac:dyDescent="0.25">
      <c r="B18" s="83">
        <v>12</v>
      </c>
      <c r="C18" s="5" t="s">
        <v>437</v>
      </c>
      <c r="D18" s="5" t="s">
        <v>257</v>
      </c>
      <c r="E18" s="5" t="s">
        <v>33</v>
      </c>
      <c r="F18" s="3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4.5666666666666664</v>
      </c>
      <c r="H18" s="12">
        <f t="shared" si="1"/>
        <v>274</v>
      </c>
      <c r="I18" s="12">
        <v>41</v>
      </c>
      <c r="J18" s="12">
        <v>39</v>
      </c>
      <c r="K18" s="12">
        <v>48</v>
      </c>
      <c r="L18" s="12">
        <v>48</v>
      </c>
      <c r="M18" s="12">
        <v>49</v>
      </c>
      <c r="N18" s="12">
        <v>49</v>
      </c>
    </row>
    <row r="19" spans="2:14" x14ac:dyDescent="0.25">
      <c r="B19" s="83">
        <v>13</v>
      </c>
      <c r="C19" s="5" t="s">
        <v>424</v>
      </c>
      <c r="D19" s="5" t="s">
        <v>184</v>
      </c>
      <c r="E19" s="5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4.3333333333333339</v>
      </c>
      <c r="H19" s="12">
        <f t="shared" si="1"/>
        <v>260</v>
      </c>
      <c r="I19" s="12">
        <v>40</v>
      </c>
      <c r="J19" s="12">
        <v>36</v>
      </c>
      <c r="K19" s="12">
        <v>45</v>
      </c>
      <c r="L19" s="12">
        <v>40</v>
      </c>
      <c r="M19" s="12">
        <v>51</v>
      </c>
      <c r="N19" s="12">
        <v>48</v>
      </c>
    </row>
    <row r="20" spans="2:14" x14ac:dyDescent="0.25">
      <c r="B20" s="83">
        <v>14</v>
      </c>
      <c r="C20" s="5" t="s">
        <v>428</v>
      </c>
      <c r="D20" s="5" t="s">
        <v>186</v>
      </c>
      <c r="E20" s="5" t="s">
        <v>33</v>
      </c>
      <c r="F20" s="3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4.3333333333333339</v>
      </c>
      <c r="H20" s="12">
        <f t="shared" si="1"/>
        <v>260</v>
      </c>
      <c r="I20" s="12">
        <v>43</v>
      </c>
      <c r="J20" s="12">
        <v>44</v>
      </c>
      <c r="K20" s="12">
        <v>45</v>
      </c>
      <c r="L20" s="12">
        <v>45</v>
      </c>
      <c r="M20" s="12">
        <v>40</v>
      </c>
      <c r="N20" s="12">
        <v>43</v>
      </c>
    </row>
    <row r="21" spans="2:14" x14ac:dyDescent="0.25">
      <c r="B21" s="83">
        <v>15</v>
      </c>
      <c r="C21" s="5" t="s">
        <v>433</v>
      </c>
      <c r="D21" s="5" t="s">
        <v>287</v>
      </c>
      <c r="E21" s="5" t="s">
        <v>288</v>
      </c>
      <c r="F21" s="3" t="str">
        <f>LOOKUP(G21,{0;3;4;5;6;7;8;9;10},{"EN APRENDIZAJE";"REFORZAR APRENDIZAJE";"FALTA PRACTICA";"ACEPTABLE";"BUENO";"MUY BUENO";"SOBRESALIENTE";"EXCELENTE"})</f>
        <v>FALTA PRACTICA</v>
      </c>
      <c r="G21" s="8">
        <f t="shared" si="0"/>
        <v>4.2833333333333332</v>
      </c>
      <c r="H21" s="12">
        <f t="shared" si="1"/>
        <v>257</v>
      </c>
      <c r="I21" s="12">
        <v>33</v>
      </c>
      <c r="J21" s="12">
        <v>28</v>
      </c>
      <c r="K21" s="12">
        <v>53</v>
      </c>
      <c r="L21" s="12">
        <v>59</v>
      </c>
      <c r="M21" s="12">
        <v>43</v>
      </c>
      <c r="N21" s="12">
        <v>41</v>
      </c>
    </row>
    <row r="22" spans="2:14" x14ac:dyDescent="0.25">
      <c r="B22" s="83">
        <v>16</v>
      </c>
      <c r="C22" s="5" t="s">
        <v>435</v>
      </c>
      <c r="D22" s="5" t="s">
        <v>257</v>
      </c>
      <c r="E22" s="5" t="s">
        <v>33</v>
      </c>
      <c r="F22" s="3" t="str">
        <f>LOOKUP(G22,{0;3;4;5;6;7;8;9;10},{"EN APRENDIZAJE";"REFORZAR APRENDIZAJE";"FALTA PRACTICA";"ACEPTABLE";"BUENO";"MUY BUENO";"SOBRESALIENTE";"EXCELENTE"})</f>
        <v>FALTA PRACTICA</v>
      </c>
      <c r="G22" s="8">
        <f t="shared" si="0"/>
        <v>4.2666666666666666</v>
      </c>
      <c r="H22" s="12">
        <f t="shared" si="1"/>
        <v>256</v>
      </c>
      <c r="I22" s="12">
        <v>50</v>
      </c>
      <c r="J22" s="12">
        <v>47</v>
      </c>
      <c r="K22" s="12">
        <v>43</v>
      </c>
      <c r="L22" s="12">
        <v>40</v>
      </c>
      <c r="M22" s="12">
        <v>39</v>
      </c>
      <c r="N22" s="12">
        <v>37</v>
      </c>
    </row>
    <row r="23" spans="2:14" x14ac:dyDescent="0.25">
      <c r="B23" s="83">
        <v>17</v>
      </c>
      <c r="C23" s="5" t="s">
        <v>416</v>
      </c>
      <c r="D23" s="5" t="s">
        <v>228</v>
      </c>
      <c r="E23" s="5" t="s">
        <v>37</v>
      </c>
      <c r="F23" s="3" t="str">
        <f>LOOKUP(G23,{0;3;4;5;6;7;8;9;10},{"EN APRENDIZAJE";"REFORZAR APRENDIZAJE";"FALTA PRACTICA";"ACEPTABLE";"BUENO";"MUY BUENO";"SOBRESALIENTE";"EXCELENTE"})</f>
        <v>FALTA PRACTICA</v>
      </c>
      <c r="G23" s="8">
        <f t="shared" si="0"/>
        <v>4.2333333333333334</v>
      </c>
      <c r="H23" s="12">
        <f t="shared" si="1"/>
        <v>254</v>
      </c>
      <c r="I23" s="12">
        <v>48</v>
      </c>
      <c r="J23" s="12">
        <v>40</v>
      </c>
      <c r="K23" s="12">
        <v>46</v>
      </c>
      <c r="L23" s="12">
        <v>39</v>
      </c>
      <c r="M23" s="12">
        <v>45</v>
      </c>
      <c r="N23" s="12">
        <v>36</v>
      </c>
    </row>
    <row r="24" spans="2:14" x14ac:dyDescent="0.25">
      <c r="B24" s="83">
        <v>18</v>
      </c>
      <c r="C24" s="5" t="s">
        <v>160</v>
      </c>
      <c r="D24" s="5" t="s">
        <v>186</v>
      </c>
      <c r="E24" s="5" t="s">
        <v>33</v>
      </c>
      <c r="F24" s="3" t="str">
        <f>LOOKUP(G24,{0;3;4;5;6;7;8;9;10},{"EN APRENDIZAJE";"REFORZAR APRENDIZAJE";"FALTA PRACTICA";"ACEPTABLE";"BUENO";"MUY BUENO";"SOBRESALIENTE";"EXCELENTE"})</f>
        <v>FALTA PRACTICA</v>
      </c>
      <c r="G24" s="8">
        <f t="shared" si="0"/>
        <v>4.1500000000000004</v>
      </c>
      <c r="H24" s="12">
        <f t="shared" si="1"/>
        <v>249</v>
      </c>
      <c r="I24" s="12">
        <v>39</v>
      </c>
      <c r="J24" s="12">
        <v>38</v>
      </c>
      <c r="K24" s="12">
        <v>40</v>
      </c>
      <c r="L24" s="12">
        <v>39</v>
      </c>
      <c r="M24" s="12">
        <v>47</v>
      </c>
      <c r="N24" s="12">
        <v>46</v>
      </c>
    </row>
    <row r="25" spans="2:14" x14ac:dyDescent="0.25">
      <c r="B25" s="83">
        <v>19</v>
      </c>
      <c r="C25" s="5" t="s">
        <v>159</v>
      </c>
      <c r="D25" s="5" t="s">
        <v>29</v>
      </c>
      <c r="E25" s="5" t="s">
        <v>33</v>
      </c>
      <c r="F25" s="3" t="str">
        <f>LOOKUP(G25,{0;3;4;5;6;7;8;9;10},{"EN APRENDIZAJE";"REFORZAR APRENDIZAJE";"FALTA PRACTICA";"ACEPTABLE";"BUENO";"MUY BUENO";"SOBRESALIENTE";"EXCELENTE"})</f>
        <v>REFORZAR APRENDIZAJE</v>
      </c>
      <c r="G25" s="8">
        <f t="shared" si="0"/>
        <v>3.9833333333333334</v>
      </c>
      <c r="H25" s="12">
        <f t="shared" si="1"/>
        <v>239</v>
      </c>
      <c r="I25" s="12">
        <v>32</v>
      </c>
      <c r="J25" s="12">
        <v>35</v>
      </c>
      <c r="K25" s="12">
        <v>47</v>
      </c>
      <c r="L25" s="12">
        <v>48</v>
      </c>
      <c r="M25" s="12">
        <v>37</v>
      </c>
      <c r="N25" s="12">
        <v>40</v>
      </c>
    </row>
    <row r="26" spans="2:14" x14ac:dyDescent="0.25">
      <c r="B26" s="83">
        <v>20</v>
      </c>
      <c r="C26" s="5" t="s">
        <v>419</v>
      </c>
      <c r="D26" s="5" t="s">
        <v>136</v>
      </c>
      <c r="E26" s="5" t="s">
        <v>36</v>
      </c>
      <c r="F26" s="3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3.7833333333333337</v>
      </c>
      <c r="H26" s="12">
        <f t="shared" si="1"/>
        <v>227</v>
      </c>
      <c r="I26" s="12">
        <v>40</v>
      </c>
      <c r="J26" s="12">
        <v>34</v>
      </c>
      <c r="K26" s="12">
        <v>40</v>
      </c>
      <c r="L26" s="12">
        <v>37</v>
      </c>
      <c r="M26" s="12">
        <v>40</v>
      </c>
      <c r="N26" s="12">
        <v>36</v>
      </c>
    </row>
    <row r="27" spans="2:14" x14ac:dyDescent="0.25">
      <c r="B27" s="83">
        <v>21</v>
      </c>
      <c r="C27" s="5" t="s">
        <v>425</v>
      </c>
      <c r="D27" s="5" t="s">
        <v>287</v>
      </c>
      <c r="E27" s="5" t="s">
        <v>288</v>
      </c>
      <c r="F27" s="3" t="str">
        <f>LOOKUP(G27,{0;3;4;5;6;7;8;9;10},{"EN APRENDIZAJE";"REFORZAR APRENDIZAJE";"FALTA PRACTICA";"ACEPTABLE";"BUENO";"MUY BUENO";"SOBRESALIENTE";"EXCELENTE"})</f>
        <v>REFORZAR APRENDIZAJE</v>
      </c>
      <c r="G27" s="8">
        <f t="shared" si="0"/>
        <v>3.7333333333333334</v>
      </c>
      <c r="H27" s="12">
        <f t="shared" si="1"/>
        <v>224</v>
      </c>
      <c r="I27" s="12">
        <v>37</v>
      </c>
      <c r="J27" s="12">
        <v>35</v>
      </c>
      <c r="K27" s="12">
        <v>39</v>
      </c>
      <c r="L27" s="12">
        <v>36</v>
      </c>
      <c r="M27" s="12">
        <v>39</v>
      </c>
      <c r="N27" s="12">
        <v>38</v>
      </c>
    </row>
    <row r="28" spans="2:14" x14ac:dyDescent="0.25">
      <c r="B28" s="83">
        <v>22</v>
      </c>
      <c r="C28" s="5" t="s">
        <v>434</v>
      </c>
      <c r="D28" s="5" t="s">
        <v>353</v>
      </c>
      <c r="E28" s="5" t="s">
        <v>354</v>
      </c>
      <c r="F28" s="3" t="str">
        <f>LOOKUP(G28,{0;3;4;5;6;7;8;9;10},{"EN APRENDIZAJE";"REFORZAR APRENDIZAJE";"FALTA PRACTICA";"ACEPTABLE";"BUENO";"MUY BUENO";"SOBRESALIENTE";"EXCELENTE"})</f>
        <v>REFORZAR APRENDIZAJE</v>
      </c>
      <c r="G28" s="8">
        <f t="shared" si="0"/>
        <v>3.3</v>
      </c>
      <c r="H28" s="12">
        <f t="shared" si="1"/>
        <v>198</v>
      </c>
      <c r="I28" s="12">
        <v>29</v>
      </c>
      <c r="J28" s="12">
        <v>37</v>
      </c>
      <c r="K28" s="12">
        <v>30</v>
      </c>
      <c r="L28" s="12">
        <v>39</v>
      </c>
      <c r="M28" s="12">
        <v>29</v>
      </c>
      <c r="N28" s="12">
        <v>34</v>
      </c>
    </row>
    <row r="29" spans="2:14" x14ac:dyDescent="0.25">
      <c r="B29" s="83">
        <v>23</v>
      </c>
      <c r="C29" s="5" t="s">
        <v>427</v>
      </c>
      <c r="D29" s="5" t="s">
        <v>186</v>
      </c>
      <c r="E29" s="5" t="s">
        <v>33</v>
      </c>
      <c r="F29" s="3" t="str">
        <f>LOOKUP(G29,{0;3;4;5;6;7;8;9;10},{"EN APRENDIZAJE";"REFORZAR APRENDIZAJE";"FALTA PRACTICA";"ACEPTABLE";"BUENO";"MUY BUENO";"SOBRESALIENTE";"EXCELENTE"})</f>
        <v>REFORZAR APRENDIZAJE</v>
      </c>
      <c r="G29" s="8">
        <f t="shared" si="0"/>
        <v>3.2833333333333337</v>
      </c>
      <c r="H29" s="12">
        <f t="shared" si="1"/>
        <v>197</v>
      </c>
      <c r="I29" s="12">
        <v>38</v>
      </c>
      <c r="J29" s="12">
        <v>34</v>
      </c>
      <c r="K29" s="12">
        <v>32</v>
      </c>
      <c r="L29" s="12">
        <v>30</v>
      </c>
      <c r="M29" s="12">
        <v>30</v>
      </c>
      <c r="N29" s="12">
        <v>33</v>
      </c>
    </row>
    <row r="30" spans="2:14" x14ac:dyDescent="0.25">
      <c r="B30" s="83">
        <v>24</v>
      </c>
      <c r="C30" s="5" t="s">
        <v>432</v>
      </c>
      <c r="D30" s="5" t="s">
        <v>228</v>
      </c>
      <c r="E30" s="5" t="s">
        <v>37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8">
        <f t="shared" si="0"/>
        <v>3.2833333333333337</v>
      </c>
      <c r="H30" s="12">
        <f t="shared" si="1"/>
        <v>197</v>
      </c>
      <c r="I30" s="12">
        <v>28</v>
      </c>
      <c r="J30" s="12">
        <v>29</v>
      </c>
      <c r="K30" s="12">
        <v>34</v>
      </c>
      <c r="L30" s="12">
        <v>36</v>
      </c>
      <c r="M30" s="12">
        <v>34</v>
      </c>
      <c r="N30" s="12">
        <v>36</v>
      </c>
    </row>
    <row r="31" spans="2:14" x14ac:dyDescent="0.25">
      <c r="B31" s="83">
        <v>25</v>
      </c>
      <c r="C31" s="5" t="s">
        <v>431</v>
      </c>
      <c r="D31" s="5" t="s">
        <v>186</v>
      </c>
      <c r="E31" s="5" t="s">
        <v>33</v>
      </c>
      <c r="F31" s="3" t="str">
        <f>LOOKUP(G31,{0;3;4;5;6;7;8;9;10},{"EN APRENDIZAJE";"REFORZAR APRENDIZAJE";"FALTA PRACTICA";"ACEPTABLE";"BUENO";"MUY BUENO";"SOBRESALIENTE";"EXCELENTE"})</f>
        <v>EN APRENDIZAJE</v>
      </c>
      <c r="G31" s="8">
        <f t="shared" si="0"/>
        <v>2.9</v>
      </c>
      <c r="H31" s="12">
        <f t="shared" si="1"/>
        <v>174</v>
      </c>
      <c r="I31" s="12">
        <v>30</v>
      </c>
      <c r="J31" s="12">
        <v>27</v>
      </c>
      <c r="K31" s="12">
        <v>32</v>
      </c>
      <c r="L31" s="12">
        <v>29</v>
      </c>
      <c r="M31" s="12">
        <v>29</v>
      </c>
      <c r="N31" s="12">
        <v>27</v>
      </c>
    </row>
    <row r="32" spans="2:14" x14ac:dyDescent="0.25">
      <c r="B32" s="83">
        <v>26</v>
      </c>
      <c r="C32" s="5" t="s">
        <v>418</v>
      </c>
      <c r="D32" s="5" t="s">
        <v>186</v>
      </c>
      <c r="E32" s="5" t="s">
        <v>33</v>
      </c>
      <c r="F32" s="3" t="str">
        <f>LOOKUP(G32,{0;3;4;5;6;7;8;9;10},{"EN APRENDIZAJE";"REFORZAR APRENDIZAJE";"FALTA PRACTICA";"ACEPTABLE";"BUENO";"MUY BUENO";"SOBRESALIENTE";"EXCELENTE"})</f>
        <v>EN APRENDIZAJE</v>
      </c>
      <c r="G32" s="8">
        <f t="shared" si="0"/>
        <v>2.7666666666666666</v>
      </c>
      <c r="H32" s="12">
        <f t="shared" si="1"/>
        <v>166</v>
      </c>
      <c r="I32" s="12">
        <v>30</v>
      </c>
      <c r="J32" s="12">
        <v>23</v>
      </c>
      <c r="K32" s="12">
        <v>30</v>
      </c>
      <c r="L32" s="12">
        <v>20</v>
      </c>
      <c r="M32" s="12">
        <v>33</v>
      </c>
      <c r="N32" s="12">
        <v>30</v>
      </c>
    </row>
    <row r="33" spans="2:14" x14ac:dyDescent="0.25">
      <c r="B33" s="83">
        <v>27</v>
      </c>
      <c r="C33" s="5" t="s">
        <v>438</v>
      </c>
      <c r="D33" s="5" t="s">
        <v>224</v>
      </c>
      <c r="E33" s="5" t="s">
        <v>37</v>
      </c>
      <c r="F33" s="3" t="str">
        <f>LOOKUP(G33,{0;3;4;5;6;7;8;9;10},{"EN APRENDIZAJE";"REFORZAR APRENDIZAJE";"FALTA PRACTICA";"ACEPTABLE";"BUENO";"MUY BUENO";"SOBRESALIENTE";"EXCELENTE"})</f>
        <v>EN APRENDIZAJE</v>
      </c>
      <c r="G33" s="8">
        <f t="shared" si="0"/>
        <v>0</v>
      </c>
      <c r="H33" s="12">
        <f t="shared" si="1"/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</sheetData>
  <sortState ref="C7:N8">
    <sortCondition ref="F7:F8" customList="EXCELENTE,SOBRE SALIENTE,MUY BUENO,BUENO,ACEPTABLE,FALTA PRACTICA,REFORZAR APRENDIZAJE,EN APRENDIZAJE"/>
    <sortCondition ref="C7:C8"/>
  </sortState>
  <mergeCells count="8">
    <mergeCell ref="B1:I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70" zoomScaleNormal="70" workbookViewId="0"/>
  </sheetViews>
  <sheetFormatPr baseColWidth="10" defaultColWidth="11.42578125" defaultRowHeight="15" x14ac:dyDescent="0.25"/>
  <cols>
    <col min="2" max="2" width="8.42578125" customWidth="1"/>
    <col min="3" max="3" width="44.85546875" bestFit="1" customWidth="1"/>
    <col min="4" max="4" width="20.140625" customWidth="1"/>
    <col min="5" max="5" width="15.7109375" customWidth="1"/>
    <col min="6" max="6" width="27.425781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447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440</v>
      </c>
      <c r="D7" s="5" t="s">
        <v>171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>AVERAGE(I7:N7)/10</f>
        <v>4.8499999999999996</v>
      </c>
      <c r="H7" s="12">
        <f>SUM(I7:N7)</f>
        <v>291</v>
      </c>
      <c r="I7" s="12">
        <v>58</v>
      </c>
      <c r="J7" s="12">
        <v>50</v>
      </c>
      <c r="K7" s="12">
        <v>48</v>
      </c>
      <c r="L7" s="12">
        <v>43</v>
      </c>
      <c r="M7" s="12">
        <v>49</v>
      </c>
      <c r="N7" s="12">
        <v>43</v>
      </c>
    </row>
    <row r="8" spans="1:14" x14ac:dyDescent="0.25">
      <c r="B8" s="83">
        <v>2</v>
      </c>
      <c r="C8" s="5" t="s">
        <v>441</v>
      </c>
      <c r="D8" s="5" t="s">
        <v>181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>AVERAGE(I8:N8)/10</f>
        <v>4.2666666666666666</v>
      </c>
      <c r="H8" s="12">
        <f>SUM(I8:N8)</f>
        <v>256</v>
      </c>
      <c r="I8" s="12">
        <v>44</v>
      </c>
      <c r="J8" s="12">
        <v>42</v>
      </c>
      <c r="K8" s="12">
        <v>44</v>
      </c>
      <c r="L8" s="12">
        <v>42</v>
      </c>
      <c r="M8" s="12">
        <v>42</v>
      </c>
      <c r="N8" s="12">
        <v>42</v>
      </c>
    </row>
    <row r="9" spans="1:14" x14ac:dyDescent="0.25">
      <c r="B9" s="83">
        <v>3</v>
      </c>
      <c r="C9" s="5" t="s">
        <v>442</v>
      </c>
      <c r="D9" s="5" t="s">
        <v>353</v>
      </c>
      <c r="E9" s="5" t="s">
        <v>354</v>
      </c>
      <c r="F9" s="3" t="str">
        <f>LOOKUP(G9,{0;3;4;5;6;7;8;9;10},{"EN APRENDIZAJE";"REFORZAR APRENDIZAJE";"FALTA PRACTICA";"ACEPTABLE";"BUENO";"MUY BUENO";"SOBRESALIENTE";"EXCELENTE"})</f>
        <v>REFORZAR APRENDIZAJE</v>
      </c>
      <c r="G9" s="8">
        <f>AVERAGE(I9:N9)/10</f>
        <v>3.2166666666666663</v>
      </c>
      <c r="H9" s="12">
        <f>SUM(I9:N9)</f>
        <v>193</v>
      </c>
      <c r="I9" s="12">
        <v>25</v>
      </c>
      <c r="J9" s="12">
        <v>38</v>
      </c>
      <c r="K9" s="12">
        <v>32</v>
      </c>
      <c r="L9" s="12">
        <v>40</v>
      </c>
      <c r="M9" s="12">
        <v>23</v>
      </c>
      <c r="N9" s="12">
        <v>35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K8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4.7109375" customWidth="1"/>
    <col min="4" max="4" width="12.140625" customWidth="1"/>
    <col min="5" max="5" width="18" customWidth="1"/>
    <col min="6" max="6" width="22.5703125" hidden="1" customWidth="1"/>
    <col min="7" max="7" width="8.42578125" customWidth="1"/>
    <col min="9" max="11" width="20.7109375" customWidth="1"/>
  </cols>
  <sheetData>
    <row r="1" spans="1:11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1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1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1" ht="19.5" thickBot="1" x14ac:dyDescent="0.35">
      <c r="B4" s="4"/>
      <c r="C4" s="4"/>
      <c r="D4" s="4"/>
      <c r="E4" s="33"/>
      <c r="F4" s="4"/>
      <c r="G4" s="6"/>
      <c r="I4" s="20" t="s">
        <v>18</v>
      </c>
      <c r="J4" s="116" t="s">
        <v>531</v>
      </c>
      <c r="K4" s="113"/>
    </row>
    <row r="5" spans="1:11" ht="30.95" customHeight="1" thickBot="1" x14ac:dyDescent="0.3">
      <c r="C5" s="102" t="s">
        <v>97</v>
      </c>
      <c r="D5" s="102"/>
      <c r="E5" s="102"/>
      <c r="F5" s="102"/>
      <c r="I5" s="16" t="s">
        <v>546</v>
      </c>
      <c r="J5" s="17" t="s">
        <v>533</v>
      </c>
      <c r="K5" s="21" t="s">
        <v>534</v>
      </c>
    </row>
    <row r="6" spans="1:11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16</v>
      </c>
      <c r="K6" s="1" t="s">
        <v>16</v>
      </c>
    </row>
    <row r="7" spans="1:11" x14ac:dyDescent="0.25">
      <c r="B7" s="83">
        <v>1</v>
      </c>
      <c r="C7" s="5" t="s">
        <v>449</v>
      </c>
      <c r="D7" s="5" t="s">
        <v>28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>AVERAGE(I7:K7)/10</f>
        <v>4.5666666666666664</v>
      </c>
      <c r="H7" s="12">
        <f>SUM(I7:K7)</f>
        <v>137</v>
      </c>
      <c r="I7" s="12">
        <v>50</v>
      </c>
      <c r="J7" s="12">
        <v>41</v>
      </c>
      <c r="K7" s="12">
        <v>46</v>
      </c>
    </row>
    <row r="8" spans="1:11" x14ac:dyDescent="0.25">
      <c r="B8" s="83">
        <v>2</v>
      </c>
      <c r="C8" s="5" t="s">
        <v>448</v>
      </c>
      <c r="D8" s="5" t="s">
        <v>181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REFORZAR APRENDIZAJE</v>
      </c>
      <c r="G8" s="8">
        <f>AVERAGE(I8:K8)/10</f>
        <v>3.5666666666666664</v>
      </c>
      <c r="H8" s="12">
        <f>SUM(I8:K8)</f>
        <v>107</v>
      </c>
      <c r="I8" s="12">
        <v>36</v>
      </c>
      <c r="J8" s="12">
        <v>36</v>
      </c>
      <c r="K8" s="12">
        <v>35</v>
      </c>
    </row>
  </sheetData>
  <sortState ref="C7:K9">
    <sortCondition descending="1" ref="G7:G9"/>
    <sortCondition ref="C7:C9"/>
  </sortState>
  <mergeCells count="5">
    <mergeCell ref="B2:F2"/>
    <mergeCell ref="B3:F3"/>
    <mergeCell ref="C5:F5"/>
    <mergeCell ref="J4:K4"/>
    <mergeCell ref="B1:I1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10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6.85546875" customWidth="1"/>
    <col min="4" max="4" width="19.5703125" customWidth="1"/>
    <col min="5" max="5" width="10.710937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69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5" t="s">
        <v>452</v>
      </c>
      <c r="D7" s="5" t="s">
        <v>195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REFORZAR APRENDIZAJE</v>
      </c>
      <c r="G7" s="8">
        <f>AVERAGE(I7:N7)/10</f>
        <v>3.4833333333333334</v>
      </c>
      <c r="H7" s="12">
        <f>SUM(I7:N7)</f>
        <v>209</v>
      </c>
      <c r="I7" s="12">
        <v>18</v>
      </c>
      <c r="J7" s="12">
        <v>46</v>
      </c>
      <c r="K7" s="12">
        <v>20</v>
      </c>
      <c r="L7" s="12">
        <v>48</v>
      </c>
      <c r="M7" s="12">
        <v>31</v>
      </c>
      <c r="N7" s="12">
        <v>46</v>
      </c>
    </row>
    <row r="8" spans="1:14" x14ac:dyDescent="0.25">
      <c r="B8" s="83">
        <v>2</v>
      </c>
      <c r="C8" s="5" t="s">
        <v>451</v>
      </c>
      <c r="D8" s="5" t="s">
        <v>142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REFORZAR APRENDIZAJE</v>
      </c>
      <c r="G8" s="8">
        <f>AVERAGE(I8:N8)/10</f>
        <v>3.35</v>
      </c>
      <c r="H8" s="12">
        <f>SUM(I8:N8)</f>
        <v>201</v>
      </c>
      <c r="I8" s="12">
        <v>20</v>
      </c>
      <c r="J8" s="12">
        <v>50</v>
      </c>
      <c r="K8" s="12">
        <v>22</v>
      </c>
      <c r="L8" s="12">
        <v>44</v>
      </c>
      <c r="M8" s="12">
        <v>20</v>
      </c>
      <c r="N8" s="12">
        <v>45</v>
      </c>
    </row>
    <row r="9" spans="1:14" x14ac:dyDescent="0.25">
      <c r="B9" s="83">
        <v>3</v>
      </c>
      <c r="C9" s="5" t="s">
        <v>450</v>
      </c>
      <c r="D9" s="5" t="s">
        <v>351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EN APRENDIZAJE</v>
      </c>
      <c r="G9" s="8">
        <f>AVERAGE(I9:N9)/10</f>
        <v>2.6833333333333331</v>
      </c>
      <c r="H9" s="12">
        <f>SUM(I9:N9)</f>
        <v>161</v>
      </c>
      <c r="I9" s="12">
        <v>10</v>
      </c>
      <c r="J9" s="12">
        <v>48</v>
      </c>
      <c r="K9" s="12">
        <v>10</v>
      </c>
      <c r="L9" s="12">
        <v>40</v>
      </c>
      <c r="M9" s="12">
        <v>10</v>
      </c>
      <c r="N9" s="12">
        <v>43</v>
      </c>
    </row>
    <row r="10" spans="1:14" x14ac:dyDescent="0.25">
      <c r="B10" s="83">
        <v>4</v>
      </c>
      <c r="C10" s="5" t="s">
        <v>453</v>
      </c>
      <c r="D10" s="5" t="s">
        <v>28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EN APRENDIZAJE</v>
      </c>
      <c r="G10" s="8">
        <f>AVERAGE(I10:N10)/10</f>
        <v>2.3666666666666667</v>
      </c>
      <c r="H10" s="12">
        <f>SUM(I10:N10)</f>
        <v>142</v>
      </c>
      <c r="I10" s="12">
        <v>10</v>
      </c>
      <c r="J10" s="12">
        <v>39</v>
      </c>
      <c r="K10" s="12">
        <v>10</v>
      </c>
      <c r="L10" s="12">
        <v>37</v>
      </c>
      <c r="M10" s="12">
        <v>10</v>
      </c>
      <c r="N10" s="12">
        <v>36</v>
      </c>
    </row>
  </sheetData>
  <sortState ref="C7:K10">
    <sortCondition ref="F7:F10" customList="EXCELENTE,SOBRE SALIENTE,MUY BUENO,BUENO,ACEPTABLE,FALTA PRACTICA,REFORZAR APRENDIZAJE,EN APRENDIZAJE"/>
    <sortCondition ref="C7:C10"/>
  </sortState>
  <mergeCells count="8">
    <mergeCell ref="B1:I1"/>
    <mergeCell ref="B2:F2"/>
    <mergeCell ref="B3:F3"/>
    <mergeCell ref="C5:F5"/>
    <mergeCell ref="J4:N4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25.85546875" customWidth="1"/>
    <col min="4" max="4" width="19.5703125" customWidth="1"/>
    <col min="5" max="5" width="20.2851562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454</v>
      </c>
      <c r="D5" s="102"/>
      <c r="E5" s="102"/>
      <c r="F5" s="102"/>
      <c r="I5" s="109" t="s">
        <v>537</v>
      </c>
      <c r="J5" s="111"/>
      <c r="K5" s="109" t="s">
        <v>550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5" t="s">
        <v>130</v>
      </c>
      <c r="D7" s="5" t="s">
        <v>28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EN APRENDIZAJE</v>
      </c>
      <c r="G7" s="8">
        <f t="shared" ref="G7" si="0">AVERAGE(I7:N7)/10</f>
        <v>2.65</v>
      </c>
      <c r="H7" s="12">
        <f t="shared" ref="H7" si="1">SUM(I7:N7)</f>
        <v>159</v>
      </c>
      <c r="I7" s="12">
        <v>10</v>
      </c>
      <c r="J7" s="12">
        <v>43</v>
      </c>
      <c r="K7" s="12">
        <v>10</v>
      </c>
      <c r="L7" s="12">
        <v>43</v>
      </c>
      <c r="M7" s="12">
        <v>10</v>
      </c>
      <c r="N7" s="12">
        <v>43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25"/>
  <sheetViews>
    <sheetView zoomScale="85" zoomScaleNormal="85" workbookViewId="0"/>
  </sheetViews>
  <sheetFormatPr baseColWidth="10" defaultColWidth="11.42578125" defaultRowHeight="15" x14ac:dyDescent="0.25"/>
  <cols>
    <col min="2" max="2" width="6.42578125" bestFit="1" customWidth="1"/>
    <col min="3" max="3" width="37.7109375" customWidth="1"/>
    <col min="4" max="4" width="23.28515625" customWidth="1"/>
    <col min="5" max="5" width="13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547</v>
      </c>
      <c r="K4" s="112"/>
      <c r="L4" s="112"/>
      <c r="M4" s="112"/>
      <c r="N4" s="113"/>
    </row>
    <row r="5" spans="1:14" ht="30.95" customHeight="1" thickBot="1" x14ac:dyDescent="0.3">
      <c r="C5" s="102" t="s">
        <v>70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73">
        <v>1</v>
      </c>
      <c r="C7" s="27" t="s">
        <v>166</v>
      </c>
      <c r="D7" s="27" t="s">
        <v>115</v>
      </c>
      <c r="E7" s="27" t="s">
        <v>33</v>
      </c>
      <c r="F7" s="52" t="str">
        <f>LOOKUP(G7,{0;3;4;5;6;7;8;9;10},{"EN APRENDIZAJE";"REFORZAR APRENDIZAJE";"FALTA PRACTICA";"ACEPTABLE";"BUENO";"MUY BUENO";"SOBRESALIENTE";"EXCELENTE"})</f>
        <v>ACEPTABLE</v>
      </c>
      <c r="G7" s="8">
        <f t="shared" ref="G7:G25" si="0">AVERAGE(I7:N7)/10</f>
        <v>5.2833333333333332</v>
      </c>
      <c r="H7" s="12">
        <f t="shared" ref="H7:H25" si="1">SUM(I7:N7)</f>
        <v>317</v>
      </c>
      <c r="I7" s="12">
        <v>48</v>
      </c>
      <c r="J7" s="12">
        <v>52</v>
      </c>
      <c r="K7" s="12">
        <v>52</v>
      </c>
      <c r="L7" s="12">
        <v>58</v>
      </c>
      <c r="M7" s="12">
        <v>52</v>
      </c>
      <c r="N7" s="12">
        <v>55</v>
      </c>
    </row>
    <row r="8" spans="1:14" x14ac:dyDescent="0.25">
      <c r="B8" s="73">
        <v>2</v>
      </c>
      <c r="C8" s="27" t="s">
        <v>146</v>
      </c>
      <c r="D8" s="27" t="s">
        <v>115</v>
      </c>
      <c r="E8" s="27" t="s">
        <v>33</v>
      </c>
      <c r="F8" s="52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5.0166666666666666</v>
      </c>
      <c r="H8" s="12">
        <f t="shared" si="1"/>
        <v>301</v>
      </c>
      <c r="I8" s="12">
        <v>47</v>
      </c>
      <c r="J8" s="12">
        <v>50</v>
      </c>
      <c r="K8" s="12">
        <v>56</v>
      </c>
      <c r="L8" s="12">
        <v>50</v>
      </c>
      <c r="M8" s="12">
        <v>50</v>
      </c>
      <c r="N8" s="12">
        <v>48</v>
      </c>
    </row>
    <row r="9" spans="1:14" x14ac:dyDescent="0.25">
      <c r="B9" s="73">
        <v>3</v>
      </c>
      <c r="C9" s="27" t="s">
        <v>163</v>
      </c>
      <c r="D9" s="27" t="s">
        <v>115</v>
      </c>
      <c r="E9" s="27" t="s">
        <v>33</v>
      </c>
      <c r="F9" s="52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4.9000000000000004</v>
      </c>
      <c r="H9" s="12">
        <f t="shared" si="1"/>
        <v>294</v>
      </c>
      <c r="I9" s="12">
        <v>43</v>
      </c>
      <c r="J9" s="12">
        <v>55</v>
      </c>
      <c r="K9" s="12">
        <v>43</v>
      </c>
      <c r="L9" s="12">
        <v>60</v>
      </c>
      <c r="M9" s="12">
        <v>43</v>
      </c>
      <c r="N9" s="12">
        <v>50</v>
      </c>
    </row>
    <row r="10" spans="1:14" x14ac:dyDescent="0.25">
      <c r="B10" s="73">
        <v>4</v>
      </c>
      <c r="C10" s="27" t="s">
        <v>458</v>
      </c>
      <c r="D10" s="27" t="s">
        <v>186</v>
      </c>
      <c r="E10" s="27" t="s">
        <v>33</v>
      </c>
      <c r="F10" s="52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4.7333333333333334</v>
      </c>
      <c r="H10" s="12">
        <f t="shared" si="1"/>
        <v>284</v>
      </c>
      <c r="I10" s="12">
        <v>42</v>
      </c>
      <c r="J10" s="12">
        <v>57</v>
      </c>
      <c r="K10" s="12">
        <v>39</v>
      </c>
      <c r="L10" s="12">
        <v>54</v>
      </c>
      <c r="M10" s="12">
        <v>44</v>
      </c>
      <c r="N10" s="12">
        <v>48</v>
      </c>
    </row>
    <row r="11" spans="1:14" x14ac:dyDescent="0.25">
      <c r="B11" s="73">
        <v>5</v>
      </c>
      <c r="C11" s="27" t="s">
        <v>162</v>
      </c>
      <c r="D11" s="27" t="s">
        <v>136</v>
      </c>
      <c r="E11" s="27" t="s">
        <v>36</v>
      </c>
      <c r="F11" s="52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4.5166666666666666</v>
      </c>
      <c r="H11" s="12">
        <f t="shared" si="1"/>
        <v>271</v>
      </c>
      <c r="I11" s="12">
        <v>31</v>
      </c>
      <c r="J11" s="12">
        <v>57</v>
      </c>
      <c r="K11" s="12">
        <v>47</v>
      </c>
      <c r="L11" s="12">
        <v>51</v>
      </c>
      <c r="M11" s="12">
        <v>43</v>
      </c>
      <c r="N11" s="12">
        <v>42</v>
      </c>
    </row>
    <row r="12" spans="1:14" x14ac:dyDescent="0.25">
      <c r="B12" s="73">
        <v>6</v>
      </c>
      <c r="C12" s="27" t="s">
        <v>457</v>
      </c>
      <c r="D12" s="27" t="s">
        <v>230</v>
      </c>
      <c r="E12" s="27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4.45</v>
      </c>
      <c r="H12" s="12">
        <f t="shared" si="1"/>
        <v>267</v>
      </c>
      <c r="I12" s="12">
        <v>45</v>
      </c>
      <c r="J12" s="12">
        <v>51</v>
      </c>
      <c r="K12" s="12">
        <v>42</v>
      </c>
      <c r="L12" s="12">
        <v>46</v>
      </c>
      <c r="M12" s="12">
        <v>42</v>
      </c>
      <c r="N12" s="12">
        <v>41</v>
      </c>
    </row>
    <row r="13" spans="1:14" x14ac:dyDescent="0.25">
      <c r="B13" s="73">
        <v>7</v>
      </c>
      <c r="C13" s="27" t="s">
        <v>456</v>
      </c>
      <c r="D13" s="27" t="s">
        <v>35</v>
      </c>
      <c r="E13" s="27" t="s">
        <v>36</v>
      </c>
      <c r="F13" s="52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4.4333333333333336</v>
      </c>
      <c r="H13" s="12">
        <f t="shared" si="1"/>
        <v>266</v>
      </c>
      <c r="I13" s="12">
        <v>42</v>
      </c>
      <c r="J13" s="12">
        <v>48</v>
      </c>
      <c r="K13" s="12">
        <v>44</v>
      </c>
      <c r="L13" s="12">
        <v>43</v>
      </c>
      <c r="M13" s="12">
        <v>46</v>
      </c>
      <c r="N13" s="12">
        <v>43</v>
      </c>
    </row>
    <row r="14" spans="1:14" x14ac:dyDescent="0.25">
      <c r="B14" s="73">
        <v>8</v>
      </c>
      <c r="C14" s="27" t="s">
        <v>164</v>
      </c>
      <c r="D14" s="27" t="s">
        <v>29</v>
      </c>
      <c r="E14" s="27" t="s">
        <v>33</v>
      </c>
      <c r="F14" s="52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4.4333333333333336</v>
      </c>
      <c r="H14" s="12">
        <f t="shared" si="1"/>
        <v>266</v>
      </c>
      <c r="I14" s="12">
        <v>40</v>
      </c>
      <c r="J14" s="12">
        <v>55</v>
      </c>
      <c r="K14" s="12">
        <v>34</v>
      </c>
      <c r="L14" s="12">
        <v>53</v>
      </c>
      <c r="M14" s="12">
        <v>32</v>
      </c>
      <c r="N14" s="12">
        <v>52</v>
      </c>
    </row>
    <row r="15" spans="1:14" x14ac:dyDescent="0.25">
      <c r="B15" s="73">
        <v>9</v>
      </c>
      <c r="C15" s="27" t="s">
        <v>167</v>
      </c>
      <c r="D15" s="27" t="s">
        <v>35</v>
      </c>
      <c r="E15" s="27" t="s">
        <v>36</v>
      </c>
      <c r="F15" s="52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4.3833333333333337</v>
      </c>
      <c r="H15" s="12">
        <f t="shared" si="1"/>
        <v>263</v>
      </c>
      <c r="I15" s="12">
        <v>43</v>
      </c>
      <c r="J15" s="12">
        <v>45</v>
      </c>
      <c r="K15" s="12">
        <v>40</v>
      </c>
      <c r="L15" s="12">
        <v>47</v>
      </c>
      <c r="M15" s="12">
        <v>48</v>
      </c>
      <c r="N15" s="12">
        <v>40</v>
      </c>
    </row>
    <row r="16" spans="1:14" x14ac:dyDescent="0.25">
      <c r="B16" s="73">
        <v>10</v>
      </c>
      <c r="C16" s="27" t="s">
        <v>455</v>
      </c>
      <c r="D16" s="27" t="s">
        <v>136</v>
      </c>
      <c r="E16" s="27" t="s">
        <v>36</v>
      </c>
      <c r="F16" s="52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4.3666666666666663</v>
      </c>
      <c r="H16" s="12">
        <f t="shared" si="1"/>
        <v>262</v>
      </c>
      <c r="I16" s="12">
        <v>40</v>
      </c>
      <c r="J16" s="12">
        <v>50</v>
      </c>
      <c r="K16" s="12">
        <v>41</v>
      </c>
      <c r="L16" s="12">
        <v>45</v>
      </c>
      <c r="M16" s="12">
        <v>41</v>
      </c>
      <c r="N16" s="12">
        <v>45</v>
      </c>
    </row>
    <row r="17" spans="2:14" x14ac:dyDescent="0.25">
      <c r="B17" s="73">
        <v>11</v>
      </c>
      <c r="C17" s="27" t="s">
        <v>461</v>
      </c>
      <c r="D17" s="27" t="s">
        <v>181</v>
      </c>
      <c r="E17" s="27" t="s">
        <v>33</v>
      </c>
      <c r="F17" s="52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4.2833333333333332</v>
      </c>
      <c r="H17" s="12">
        <f t="shared" si="1"/>
        <v>257</v>
      </c>
      <c r="I17" s="12">
        <v>40</v>
      </c>
      <c r="J17" s="12">
        <v>43</v>
      </c>
      <c r="K17" s="12">
        <v>45</v>
      </c>
      <c r="L17" s="12">
        <v>44</v>
      </c>
      <c r="M17" s="12">
        <v>45</v>
      </c>
      <c r="N17" s="12">
        <v>40</v>
      </c>
    </row>
    <row r="18" spans="2:14" x14ac:dyDescent="0.25">
      <c r="B18" s="73">
        <v>12</v>
      </c>
      <c r="C18" s="27" t="s">
        <v>459</v>
      </c>
      <c r="D18" s="27" t="s">
        <v>195</v>
      </c>
      <c r="E18" s="27" t="s">
        <v>33</v>
      </c>
      <c r="F18" s="52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4.2333333333333334</v>
      </c>
      <c r="H18" s="12">
        <f t="shared" si="1"/>
        <v>254</v>
      </c>
      <c r="I18" s="12">
        <v>35</v>
      </c>
      <c r="J18" s="12">
        <v>45</v>
      </c>
      <c r="K18" s="12">
        <v>43</v>
      </c>
      <c r="L18" s="12">
        <v>48</v>
      </c>
      <c r="M18" s="12">
        <v>40</v>
      </c>
      <c r="N18" s="12">
        <v>43</v>
      </c>
    </row>
    <row r="19" spans="2:14" x14ac:dyDescent="0.25">
      <c r="B19" s="73">
        <v>13</v>
      </c>
      <c r="C19" s="27" t="s">
        <v>463</v>
      </c>
      <c r="D19" s="27" t="s">
        <v>186</v>
      </c>
      <c r="E19" s="27" t="s">
        <v>33</v>
      </c>
      <c r="F19" s="52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4.1666666666666661</v>
      </c>
      <c r="H19" s="12">
        <f t="shared" si="1"/>
        <v>250</v>
      </c>
      <c r="I19" s="12">
        <v>37</v>
      </c>
      <c r="J19" s="12">
        <v>52</v>
      </c>
      <c r="K19" s="12">
        <v>37</v>
      </c>
      <c r="L19" s="12">
        <v>49</v>
      </c>
      <c r="M19" s="12">
        <v>28</v>
      </c>
      <c r="N19" s="12">
        <v>47</v>
      </c>
    </row>
    <row r="20" spans="2:14" x14ac:dyDescent="0.25">
      <c r="B20" s="73">
        <v>14</v>
      </c>
      <c r="C20" s="27" t="s">
        <v>462</v>
      </c>
      <c r="D20" s="27" t="s">
        <v>35</v>
      </c>
      <c r="E20" s="27" t="s">
        <v>36</v>
      </c>
      <c r="F20" s="52" t="str">
        <f>LOOKUP(G20,{0;3;4;5;6;7;8;9;10},{"EN APRENDIZAJE";"REFORZAR APRENDIZAJE";"FALTA PRACTICA";"ACEPTABLE";"BUENO";"MUY BUENO";"SOBRESALIENTE";"EXCELENTE"})</f>
        <v>REFORZAR APRENDIZAJE</v>
      </c>
      <c r="G20" s="8">
        <f t="shared" si="0"/>
        <v>3.7333333333333334</v>
      </c>
      <c r="H20" s="12">
        <f t="shared" si="1"/>
        <v>224</v>
      </c>
      <c r="I20" s="12">
        <v>39</v>
      </c>
      <c r="J20" s="12">
        <v>40</v>
      </c>
      <c r="K20" s="12">
        <v>35</v>
      </c>
      <c r="L20" s="12">
        <v>41</v>
      </c>
      <c r="M20" s="12">
        <v>30</v>
      </c>
      <c r="N20" s="12">
        <v>39</v>
      </c>
    </row>
    <row r="21" spans="2:14" x14ac:dyDescent="0.25">
      <c r="B21" s="73">
        <v>15</v>
      </c>
      <c r="C21" s="27" t="s">
        <v>165</v>
      </c>
      <c r="D21" s="27" t="s">
        <v>28</v>
      </c>
      <c r="E21" s="27" t="s">
        <v>33</v>
      </c>
      <c r="F21" s="52" t="str">
        <f>LOOKUP(G21,{0;3;4;5;6;7;8;9;10},{"EN APRENDIZAJE";"REFORZAR APRENDIZAJE";"FALTA PRACTICA";"ACEPTABLE";"BUENO";"MUY BUENO";"SOBRESALIENTE";"EXCELENTE"})</f>
        <v>REFORZAR APRENDIZAJE</v>
      </c>
      <c r="G21" s="8">
        <f t="shared" si="0"/>
        <v>3.2666666666666666</v>
      </c>
      <c r="H21" s="12">
        <f t="shared" si="1"/>
        <v>196</v>
      </c>
      <c r="I21" s="12">
        <v>30</v>
      </c>
      <c r="J21" s="12">
        <v>44</v>
      </c>
      <c r="K21" s="12">
        <v>23</v>
      </c>
      <c r="L21" s="12">
        <v>36</v>
      </c>
      <c r="M21" s="12">
        <v>25</v>
      </c>
      <c r="N21" s="12">
        <v>38</v>
      </c>
    </row>
    <row r="22" spans="2:14" x14ac:dyDescent="0.25">
      <c r="B22" s="73">
        <v>16</v>
      </c>
      <c r="C22" s="27" t="s">
        <v>467</v>
      </c>
      <c r="D22" s="27" t="s">
        <v>232</v>
      </c>
      <c r="E22" s="27" t="s">
        <v>33</v>
      </c>
      <c r="F22" s="52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3.0166666666666666</v>
      </c>
      <c r="H22" s="12">
        <f t="shared" si="1"/>
        <v>181</v>
      </c>
      <c r="I22" s="12">
        <v>20</v>
      </c>
      <c r="J22" s="12">
        <v>35</v>
      </c>
      <c r="K22" s="12">
        <v>27</v>
      </c>
      <c r="L22" s="12">
        <v>37</v>
      </c>
      <c r="M22" s="12">
        <v>30</v>
      </c>
      <c r="N22" s="12">
        <v>32</v>
      </c>
    </row>
    <row r="23" spans="2:14" x14ac:dyDescent="0.25">
      <c r="B23" s="73">
        <v>17</v>
      </c>
      <c r="C23" s="27" t="s">
        <v>465</v>
      </c>
      <c r="D23" s="27" t="s">
        <v>466</v>
      </c>
      <c r="E23" s="27" t="s">
        <v>33</v>
      </c>
      <c r="F23" s="52" t="str">
        <f>LOOKUP(G23,{0;3;4;5;6;7;8;9;10},{"EN APRENDIZAJE";"REFORZAR APRENDIZAJE";"FALTA PRACTICA";"ACEPTABLE";"BUENO";"MUY BUENO";"SOBRESALIENTE";"EXCELENTE"})</f>
        <v>EN APRENDIZAJE</v>
      </c>
      <c r="G23" s="8">
        <f t="shared" si="0"/>
        <v>2.9333333333333331</v>
      </c>
      <c r="H23" s="12">
        <f t="shared" si="1"/>
        <v>176</v>
      </c>
      <c r="I23" s="12">
        <v>24</v>
      </c>
      <c r="J23" s="12">
        <v>29</v>
      </c>
      <c r="K23" s="12">
        <v>33</v>
      </c>
      <c r="L23" s="12">
        <v>29</v>
      </c>
      <c r="M23" s="12">
        <v>36</v>
      </c>
      <c r="N23" s="12">
        <v>25</v>
      </c>
    </row>
    <row r="24" spans="2:14" hidden="1" x14ac:dyDescent="0.25">
      <c r="B24" s="73">
        <v>18</v>
      </c>
      <c r="C24" s="27" t="s">
        <v>460</v>
      </c>
      <c r="D24" s="27" t="s">
        <v>115</v>
      </c>
      <c r="E24" s="27" t="s">
        <v>33</v>
      </c>
      <c r="F24" s="52" t="str">
        <f>LOOKUP(G24,{0;3;4;5;6;7;8;9;10},{"EN APRENDIZAJE";"REFORZAR APRENDIZAJE";"FALTA PRACTICA";"ACEPTABLE";"BUENO";"MUY BUENO";"SOBRESALIENTE";"EXCELENTE"})</f>
        <v>EN APRENDIZAJE</v>
      </c>
      <c r="G24" s="8">
        <f t="shared" si="0"/>
        <v>0</v>
      </c>
      <c r="H24" s="12">
        <f t="shared" si="1"/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idden="1" x14ac:dyDescent="0.25">
      <c r="B25" s="73">
        <v>19</v>
      </c>
      <c r="C25" s="27" t="s">
        <v>464</v>
      </c>
      <c r="D25" s="27" t="s">
        <v>29</v>
      </c>
      <c r="E25" s="27" t="s">
        <v>33</v>
      </c>
      <c r="F25" s="52" t="str">
        <f>LOOKUP(G25,{0;3;4;5;6;7;8;9;10},{"EN APRENDIZAJE";"REFORZAR APRENDIZAJE";"FALTA PRACTICA";"ACEPTABLE";"BUENO";"MUY BUENO";"SOBRESALIENTE";"EXCELENTE"})</f>
        <v>EN APRENDIZAJE</v>
      </c>
      <c r="G25" s="8">
        <f t="shared" si="0"/>
        <v>0</v>
      </c>
      <c r="H25" s="12">
        <f t="shared" si="1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</sheetData>
  <sortState ref="C7:N22">
    <sortCondition ref="F7:F22" customList="EXCELENTE,SOBRE SALIENTE,MUY BUENO,BUENO,ACEPTABLE,FALTA PRACTICA,REFORZAR APRENDIZAJE,EN APRENDIZAJE"/>
    <sortCondition ref="C7:C22"/>
  </sortState>
  <mergeCells count="8">
    <mergeCell ref="B1:I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N7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3.7109375" bestFit="1" customWidth="1"/>
    <col min="4" max="4" width="7.85546875" bestFit="1" customWidth="1"/>
    <col min="5" max="5" width="8.5703125" bestFit="1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6" t="str">
        <f>Principal!B1</f>
        <v xml:space="preserve">II FESTIVAL NACIONAL DE PATINAJE ARTISTICO, CATEGORIAS NOVATOS E INICIACIÓN </v>
      </c>
      <c r="C1" s="6"/>
      <c r="D1" s="6"/>
      <c r="E1" s="6"/>
      <c r="F1" s="6"/>
      <c r="G1" s="6"/>
      <c r="H1" s="6"/>
      <c r="I1" s="6"/>
      <c r="J1" s="6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101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101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71</v>
      </c>
      <c r="D5" s="102"/>
      <c r="E5" s="102"/>
      <c r="F5" s="102"/>
      <c r="I5" s="109" t="s">
        <v>537</v>
      </c>
      <c r="J5" s="111"/>
      <c r="K5" s="109" t="s">
        <v>550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26">
        <v>1</v>
      </c>
      <c r="C7" s="5" t="s">
        <v>468</v>
      </c>
      <c r="D7" s="5" t="s">
        <v>28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EN APRENDIZAJE</v>
      </c>
      <c r="G7" s="8">
        <f t="shared" ref="G7" si="0">AVERAGE(I7:N7)/10</f>
        <v>1</v>
      </c>
      <c r="H7" s="12">
        <f t="shared" ref="H7" si="1">SUM(I7:N7)</f>
        <v>60</v>
      </c>
      <c r="I7" s="12">
        <v>10</v>
      </c>
      <c r="J7" s="12">
        <v>10</v>
      </c>
      <c r="K7" s="12">
        <v>10</v>
      </c>
      <c r="L7" s="12">
        <v>10</v>
      </c>
      <c r="M7" s="12">
        <v>10</v>
      </c>
      <c r="N7" s="12">
        <v>10</v>
      </c>
    </row>
  </sheetData>
  <mergeCells count="7">
    <mergeCell ref="B2:G2"/>
    <mergeCell ref="B3:G3"/>
    <mergeCell ref="K5:L5"/>
    <mergeCell ref="M5:N5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N28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6.7109375" bestFit="1" customWidth="1"/>
    <col min="4" max="4" width="16.28515625" bestFit="1" customWidth="1"/>
    <col min="5" max="5" width="15.5703125" customWidth="1"/>
    <col min="6" max="6" width="20.14062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12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73">
        <v>1</v>
      </c>
      <c r="C7" s="61" t="s">
        <v>485</v>
      </c>
      <c r="D7" s="61" t="s">
        <v>215</v>
      </c>
      <c r="E7" s="61" t="s">
        <v>33</v>
      </c>
      <c r="F7" s="52" t="str">
        <f>LOOKUP(G7,{0;3;4;5;6;7;8;9;10},{"EN APRENDIZAJE";"REFORZAR APRENDIZAJE";"FALTA PRACTICA";"ACEPTABLE";"BUENO";"MUY BUENO";"SOBRESALIENTE";"EXCELENTE"})</f>
        <v>ACEPTABLE</v>
      </c>
      <c r="G7" s="8">
        <f t="shared" ref="G7:G27" si="0">AVERAGE(I7:N7)</f>
        <v>5.2333333333333334</v>
      </c>
      <c r="H7" s="12">
        <f t="shared" ref="H7:H27" si="1">SUM(I7:N7)</f>
        <v>31.4</v>
      </c>
      <c r="I7" s="12">
        <v>5.3</v>
      </c>
      <c r="J7" s="12">
        <v>5.3</v>
      </c>
      <c r="K7" s="12">
        <v>4.5999999999999996</v>
      </c>
      <c r="L7" s="12">
        <v>5</v>
      </c>
      <c r="M7" s="12">
        <v>5</v>
      </c>
      <c r="N7" s="12">
        <v>6.2</v>
      </c>
    </row>
    <row r="8" spans="1:14" x14ac:dyDescent="0.25">
      <c r="B8" s="73">
        <v>2</v>
      </c>
      <c r="C8" s="61" t="s">
        <v>168</v>
      </c>
      <c r="D8" s="61" t="s">
        <v>115</v>
      </c>
      <c r="E8" s="61" t="s">
        <v>33</v>
      </c>
      <c r="F8" s="52" t="str">
        <f>LOOKUP(G8,{0;3;4;5;6;7;8;9;10},{"EN APRENDIZAJE";"REFORZAR APRENDIZAJE";"FALTA PRACTICA";"ACEPTABLE";"BUENO";"MUY BUENO";"SOBRESALIENTE";"EXCELENTE"})</f>
        <v>FALTA PRACTICA</v>
      </c>
      <c r="G8" s="8">
        <f t="shared" si="0"/>
        <v>4.9833333333333334</v>
      </c>
      <c r="H8" s="12">
        <f t="shared" si="1"/>
        <v>29.9</v>
      </c>
      <c r="I8" s="12">
        <v>4.9000000000000004</v>
      </c>
      <c r="J8" s="12">
        <v>5</v>
      </c>
      <c r="K8" s="12">
        <v>4.5999999999999996</v>
      </c>
      <c r="L8" s="12">
        <v>4.2</v>
      </c>
      <c r="M8" s="12">
        <v>5.7</v>
      </c>
      <c r="N8" s="12">
        <v>5.5</v>
      </c>
    </row>
    <row r="9" spans="1:14" x14ac:dyDescent="0.25">
      <c r="B9" s="73">
        <v>3</v>
      </c>
      <c r="C9" s="61" t="s">
        <v>483</v>
      </c>
      <c r="D9" s="61" t="s">
        <v>29</v>
      </c>
      <c r="E9" s="61" t="s">
        <v>33</v>
      </c>
      <c r="F9" s="52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4.95</v>
      </c>
      <c r="H9" s="12">
        <f t="shared" si="1"/>
        <v>29.700000000000003</v>
      </c>
      <c r="I9" s="12">
        <v>4.4000000000000004</v>
      </c>
      <c r="J9" s="12">
        <v>5.6</v>
      </c>
      <c r="K9" s="12">
        <v>5</v>
      </c>
      <c r="L9" s="12">
        <v>4.7</v>
      </c>
      <c r="M9" s="12">
        <v>4.4000000000000004</v>
      </c>
      <c r="N9" s="12">
        <v>5.6</v>
      </c>
    </row>
    <row r="10" spans="1:14" x14ac:dyDescent="0.25">
      <c r="B10" s="73">
        <v>4</v>
      </c>
      <c r="C10" s="61" t="s">
        <v>477</v>
      </c>
      <c r="D10" s="61" t="s">
        <v>184</v>
      </c>
      <c r="E10" s="61" t="s">
        <v>33</v>
      </c>
      <c r="F10" s="52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4.666666666666667</v>
      </c>
      <c r="H10" s="12">
        <f t="shared" si="1"/>
        <v>28</v>
      </c>
      <c r="I10" s="12">
        <v>4.0999999999999996</v>
      </c>
      <c r="J10" s="12">
        <v>4.8</v>
      </c>
      <c r="K10" s="12">
        <v>4.3</v>
      </c>
      <c r="L10" s="12">
        <v>5.8</v>
      </c>
      <c r="M10" s="12">
        <v>4</v>
      </c>
      <c r="N10" s="12">
        <v>5</v>
      </c>
    </row>
    <row r="11" spans="1:14" x14ac:dyDescent="0.25">
      <c r="B11" s="73">
        <v>5</v>
      </c>
      <c r="C11" s="61" t="s">
        <v>481</v>
      </c>
      <c r="D11" s="61" t="s">
        <v>215</v>
      </c>
      <c r="E11" s="61" t="s">
        <v>33</v>
      </c>
      <c r="F11" s="52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4.5333333333333332</v>
      </c>
      <c r="H11" s="12">
        <f t="shared" si="1"/>
        <v>27.2</v>
      </c>
      <c r="I11" s="12">
        <v>4.5999999999999996</v>
      </c>
      <c r="J11" s="12">
        <v>5.0999999999999996</v>
      </c>
      <c r="K11" s="12">
        <v>3.5</v>
      </c>
      <c r="L11" s="12">
        <v>4.5</v>
      </c>
      <c r="M11" s="12">
        <v>4.3</v>
      </c>
      <c r="N11" s="12">
        <v>5.2</v>
      </c>
    </row>
    <row r="12" spans="1:14" x14ac:dyDescent="0.25">
      <c r="B12" s="73">
        <v>6</v>
      </c>
      <c r="C12" s="61" t="s">
        <v>476</v>
      </c>
      <c r="D12" s="61" t="s">
        <v>215</v>
      </c>
      <c r="E12" s="61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4.4833333333333334</v>
      </c>
      <c r="H12" s="12">
        <f t="shared" si="1"/>
        <v>26.9</v>
      </c>
      <c r="I12" s="12">
        <v>4.4000000000000004</v>
      </c>
      <c r="J12" s="12">
        <v>3.8</v>
      </c>
      <c r="K12" s="12">
        <v>5.0999999999999996</v>
      </c>
      <c r="L12" s="12">
        <v>4.5</v>
      </c>
      <c r="M12" s="12">
        <v>5</v>
      </c>
      <c r="N12" s="12">
        <v>4.0999999999999996</v>
      </c>
    </row>
    <row r="13" spans="1:14" x14ac:dyDescent="0.25">
      <c r="B13" s="73">
        <v>7</v>
      </c>
      <c r="C13" s="61" t="s">
        <v>471</v>
      </c>
      <c r="D13" s="61" t="s">
        <v>29</v>
      </c>
      <c r="E13" s="61" t="s">
        <v>33</v>
      </c>
      <c r="F13" s="52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4.2166666666666677</v>
      </c>
      <c r="H13" s="12">
        <f t="shared" si="1"/>
        <v>25.300000000000004</v>
      </c>
      <c r="I13" s="12">
        <v>3.8</v>
      </c>
      <c r="J13" s="12">
        <v>4.2</v>
      </c>
      <c r="K13" s="12">
        <v>4.5999999999999996</v>
      </c>
      <c r="L13" s="12">
        <v>4</v>
      </c>
      <c r="M13" s="12">
        <v>3.8</v>
      </c>
      <c r="N13" s="12">
        <v>4.9000000000000004</v>
      </c>
    </row>
    <row r="14" spans="1:14" x14ac:dyDescent="0.25">
      <c r="B14" s="73">
        <v>8</v>
      </c>
      <c r="C14" s="61" t="s">
        <v>479</v>
      </c>
      <c r="D14" s="61" t="s">
        <v>195</v>
      </c>
      <c r="E14" s="61" t="s">
        <v>33</v>
      </c>
      <c r="F14" s="52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4.0833333333333339</v>
      </c>
      <c r="H14" s="12">
        <f t="shared" si="1"/>
        <v>24.500000000000004</v>
      </c>
      <c r="I14" s="12">
        <v>2.2000000000000002</v>
      </c>
      <c r="J14" s="12">
        <v>5.4</v>
      </c>
      <c r="K14" s="12">
        <v>3.7</v>
      </c>
      <c r="L14" s="12">
        <v>4.8</v>
      </c>
      <c r="M14" s="12">
        <v>3.1</v>
      </c>
      <c r="N14" s="12">
        <v>5.3</v>
      </c>
    </row>
    <row r="15" spans="1:14" x14ac:dyDescent="0.25">
      <c r="B15" s="73">
        <v>9</v>
      </c>
      <c r="C15" s="61" t="s">
        <v>473</v>
      </c>
      <c r="D15" s="61" t="s">
        <v>181</v>
      </c>
      <c r="E15" s="61" t="s">
        <v>33</v>
      </c>
      <c r="F15" s="52" t="str">
        <f>LOOKUP(G15,{0;3;4;5;6;7;8;9;10},{"EN APRENDIZAJE";"REFORZAR APRENDIZAJE";"FALTA PRACTICA";"ACEPTABLE";"BUENO";"MUY BUENO";"SOBRESALIENTE";"EXCELENTE"})</f>
        <v>REFORZAR APRENDIZAJE</v>
      </c>
      <c r="G15" s="8">
        <f t="shared" si="0"/>
        <v>3.9833333333333329</v>
      </c>
      <c r="H15" s="12">
        <f t="shared" si="1"/>
        <v>23.9</v>
      </c>
      <c r="I15" s="12">
        <v>2.9</v>
      </c>
      <c r="J15" s="12">
        <v>5.2</v>
      </c>
      <c r="K15" s="12">
        <v>2.2999999999999998</v>
      </c>
      <c r="L15" s="12">
        <v>5.4</v>
      </c>
      <c r="M15" s="12">
        <v>3.5</v>
      </c>
      <c r="N15" s="12">
        <v>4.5999999999999996</v>
      </c>
    </row>
    <row r="16" spans="1:14" x14ac:dyDescent="0.25">
      <c r="B16" s="73">
        <v>10</v>
      </c>
      <c r="C16" s="61" t="s">
        <v>470</v>
      </c>
      <c r="D16" s="61" t="s">
        <v>171</v>
      </c>
      <c r="E16" s="61" t="s">
        <v>33</v>
      </c>
      <c r="F16" s="52" t="str">
        <f>LOOKUP(G16,{0;3;4;5;6;7;8;9;10},{"EN APRENDIZAJE";"REFORZAR APRENDIZAJE";"FALTA PRACTICA";"ACEPTABLE";"BUENO";"MUY BUENO";"SOBRESALIENTE";"EXCELENTE"})</f>
        <v>REFORZAR APRENDIZAJE</v>
      </c>
      <c r="G16" s="8">
        <f t="shared" si="0"/>
        <v>3.9166666666666665</v>
      </c>
      <c r="H16" s="12">
        <f t="shared" si="1"/>
        <v>23.5</v>
      </c>
      <c r="I16" s="12">
        <v>4.4000000000000004</v>
      </c>
      <c r="J16" s="12">
        <v>4.5</v>
      </c>
      <c r="K16" s="12">
        <v>3.7</v>
      </c>
      <c r="L16" s="12">
        <v>3</v>
      </c>
      <c r="M16" s="12">
        <v>4</v>
      </c>
      <c r="N16" s="12">
        <v>3.9</v>
      </c>
    </row>
    <row r="17" spans="2:14" x14ac:dyDescent="0.25">
      <c r="B17" s="73">
        <v>11</v>
      </c>
      <c r="C17" s="61" t="s">
        <v>484</v>
      </c>
      <c r="D17" s="61" t="s">
        <v>28</v>
      </c>
      <c r="E17" s="61" t="s">
        <v>33</v>
      </c>
      <c r="F17" s="52" t="str">
        <f>LOOKUP(G17,{0;3;4;5;6;7;8;9;10},{"EN APRENDIZAJE";"REFORZAR APRENDIZAJE";"FALTA PRACTICA";"ACEPTABLE";"BUENO";"MUY BUENO";"SOBRESALIENTE";"EXCELENTE"})</f>
        <v>REFORZAR APRENDIZAJE</v>
      </c>
      <c r="G17" s="8">
        <f t="shared" si="0"/>
        <v>3.9166666666666665</v>
      </c>
      <c r="H17" s="12">
        <f t="shared" si="1"/>
        <v>23.5</v>
      </c>
      <c r="I17" s="12">
        <v>2.7</v>
      </c>
      <c r="J17" s="12">
        <v>4.5999999999999996</v>
      </c>
      <c r="K17" s="12">
        <v>3.3</v>
      </c>
      <c r="L17" s="12">
        <v>4</v>
      </c>
      <c r="M17" s="12">
        <v>4.2</v>
      </c>
      <c r="N17" s="12">
        <v>4.7</v>
      </c>
    </row>
    <row r="18" spans="2:14" x14ac:dyDescent="0.25">
      <c r="B18" s="73">
        <v>12</v>
      </c>
      <c r="C18" s="61" t="s">
        <v>482</v>
      </c>
      <c r="D18" s="61" t="s">
        <v>186</v>
      </c>
      <c r="E18" s="61" t="s">
        <v>33</v>
      </c>
      <c r="F18" s="52" t="str">
        <f>LOOKUP(G18,{0;3;4;5;6;7;8;9;10},{"EN APRENDIZAJE";"REFORZAR APRENDIZAJE";"FALTA PRACTICA";"ACEPTABLE";"BUENO";"MUY BUENO";"SOBRESALIENTE";"EXCELENTE"})</f>
        <v>REFORZAR APRENDIZAJE</v>
      </c>
      <c r="G18" s="8">
        <f t="shared" si="0"/>
        <v>3.8333333333333335</v>
      </c>
      <c r="H18" s="12">
        <f t="shared" si="1"/>
        <v>23</v>
      </c>
      <c r="I18" s="12">
        <v>3.2</v>
      </c>
      <c r="J18" s="12">
        <v>4.7</v>
      </c>
      <c r="K18" s="12">
        <v>3.1</v>
      </c>
      <c r="L18" s="12">
        <v>4</v>
      </c>
      <c r="M18" s="12">
        <v>3.9</v>
      </c>
      <c r="N18" s="12">
        <v>4.0999999999999996</v>
      </c>
    </row>
    <row r="19" spans="2:14" x14ac:dyDescent="0.25">
      <c r="B19" s="73">
        <v>13</v>
      </c>
      <c r="C19" s="61" t="s">
        <v>478</v>
      </c>
      <c r="D19" s="61" t="s">
        <v>181</v>
      </c>
      <c r="E19" s="61" t="s">
        <v>33</v>
      </c>
      <c r="F19" s="52" t="str">
        <f>LOOKUP(G19,{0;3;4;5;6;7;8;9;10},{"EN APRENDIZAJE";"REFORZAR APRENDIZAJE";"FALTA PRACTICA";"ACEPTABLE";"BUENO";"MUY BUENO";"SOBRESALIENTE";"EXCELENTE"})</f>
        <v>REFORZAR APRENDIZAJE</v>
      </c>
      <c r="G19" s="8">
        <f t="shared" si="0"/>
        <v>3.3666666666666671</v>
      </c>
      <c r="H19" s="12">
        <f t="shared" si="1"/>
        <v>20.200000000000003</v>
      </c>
      <c r="I19" s="12">
        <v>1.9</v>
      </c>
      <c r="J19" s="12">
        <v>4.4000000000000004</v>
      </c>
      <c r="K19" s="12">
        <v>2.8</v>
      </c>
      <c r="L19" s="12">
        <v>4.4000000000000004</v>
      </c>
      <c r="M19" s="12">
        <v>2.2000000000000002</v>
      </c>
      <c r="N19" s="12">
        <v>4.5</v>
      </c>
    </row>
    <row r="20" spans="2:14" x14ac:dyDescent="0.25">
      <c r="B20" s="73">
        <v>14</v>
      </c>
      <c r="C20" s="61" t="s">
        <v>475</v>
      </c>
      <c r="D20" s="61" t="s">
        <v>186</v>
      </c>
      <c r="E20" s="61" t="s">
        <v>33</v>
      </c>
      <c r="F20" s="52" t="str">
        <f>LOOKUP(G20,{0;3;4;5;6;7;8;9;10},{"EN APRENDIZAJE";"REFORZAR APRENDIZAJE";"FALTA PRACTICA";"ACEPTABLE";"BUENO";"MUY BUENO";"SOBRESALIENTE";"EXCELENTE"})</f>
        <v>REFORZAR APRENDIZAJE</v>
      </c>
      <c r="G20" s="8">
        <f t="shared" si="0"/>
        <v>3.2166666666666663</v>
      </c>
      <c r="H20" s="12">
        <f t="shared" si="1"/>
        <v>19.299999999999997</v>
      </c>
      <c r="I20" s="12">
        <v>1</v>
      </c>
      <c r="J20" s="12">
        <v>5.5</v>
      </c>
      <c r="K20" s="12">
        <v>2</v>
      </c>
      <c r="L20" s="12">
        <v>4.7</v>
      </c>
      <c r="M20" s="12">
        <v>1.7</v>
      </c>
      <c r="N20" s="12">
        <v>4.4000000000000004</v>
      </c>
    </row>
    <row r="21" spans="2:14" x14ac:dyDescent="0.25">
      <c r="B21" s="73">
        <v>15</v>
      </c>
      <c r="C21" s="88" t="s">
        <v>548</v>
      </c>
      <c r="D21" s="88" t="s">
        <v>549</v>
      </c>
      <c r="E21" s="88" t="s">
        <v>37</v>
      </c>
      <c r="F21" s="52" t="str">
        <f>LOOKUP(G21,{0;3;4;5;6;7;8;9;10},{"EN APRENDIZAJE";"REFORZAR APRENDIZAJE";"FALTA PRACTICA";"ACEPTABLE";"BUENO";"MUY BUENO";"SOBRESALIENTE";"EXCELENTE"})</f>
        <v>REFORZAR APRENDIZAJE</v>
      </c>
      <c r="G21" s="8">
        <f t="shared" si="0"/>
        <v>3.1999999999999997</v>
      </c>
      <c r="H21" s="12">
        <f t="shared" si="1"/>
        <v>19.2</v>
      </c>
      <c r="I21" s="12">
        <v>4</v>
      </c>
      <c r="J21" s="12">
        <v>2.5</v>
      </c>
      <c r="K21" s="12">
        <v>4.0999999999999996</v>
      </c>
      <c r="L21" s="12">
        <v>2</v>
      </c>
      <c r="M21" s="12">
        <v>4.0999999999999996</v>
      </c>
      <c r="N21" s="12">
        <v>2.5</v>
      </c>
    </row>
    <row r="22" spans="2:14" x14ac:dyDescent="0.25">
      <c r="B22" s="73">
        <v>16</v>
      </c>
      <c r="C22" s="61" t="s">
        <v>480</v>
      </c>
      <c r="D22" s="61" t="s">
        <v>181</v>
      </c>
      <c r="E22" s="61" t="s">
        <v>33</v>
      </c>
      <c r="F22" s="52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3.0833333333333335</v>
      </c>
      <c r="H22" s="12">
        <f t="shared" si="1"/>
        <v>18.5</v>
      </c>
      <c r="I22" s="12">
        <v>2</v>
      </c>
      <c r="J22" s="12">
        <v>3.9</v>
      </c>
      <c r="K22" s="12">
        <v>3</v>
      </c>
      <c r="L22" s="12">
        <v>3</v>
      </c>
      <c r="M22" s="12">
        <v>2.6</v>
      </c>
      <c r="N22" s="12">
        <v>4</v>
      </c>
    </row>
    <row r="23" spans="2:14" x14ac:dyDescent="0.25">
      <c r="B23" s="73">
        <v>17</v>
      </c>
      <c r="C23" s="61" t="s">
        <v>472</v>
      </c>
      <c r="D23" s="61" t="s">
        <v>198</v>
      </c>
      <c r="E23" s="61" t="s">
        <v>118</v>
      </c>
      <c r="F23" s="52" t="str">
        <f>LOOKUP(G23,{0;3;4;5;6;7;8;9;10},{"EN APRENDIZAJE";"REFORZAR APRENDIZAJE";"FALTA PRACTICA";"ACEPTABLE";"BUENO";"MUY BUENO";"SOBRESALIENTE";"EXCELENTE"})</f>
        <v>REFORZAR APRENDIZAJE</v>
      </c>
      <c r="G23" s="8">
        <f t="shared" si="0"/>
        <v>3.0166666666666671</v>
      </c>
      <c r="H23" s="12">
        <f t="shared" si="1"/>
        <v>18.100000000000001</v>
      </c>
      <c r="I23" s="12">
        <v>1</v>
      </c>
      <c r="J23" s="12">
        <v>3.9</v>
      </c>
      <c r="K23" s="12">
        <v>2.2000000000000002</v>
      </c>
      <c r="L23" s="12">
        <v>5</v>
      </c>
      <c r="M23" s="12">
        <v>1.5</v>
      </c>
      <c r="N23" s="12">
        <v>4.5</v>
      </c>
    </row>
    <row r="24" spans="2:14" x14ac:dyDescent="0.25">
      <c r="B24" s="73">
        <v>18</v>
      </c>
      <c r="C24" s="61" t="s">
        <v>474</v>
      </c>
      <c r="D24" s="61" t="s">
        <v>195</v>
      </c>
      <c r="E24" s="61" t="s">
        <v>33</v>
      </c>
      <c r="F24" s="52" t="str">
        <f>LOOKUP(G24,{0;3;4;5;6;7;8;9;10},{"EN APRENDIZAJE";"REFORZAR APRENDIZAJE";"FALTA PRACTICA";"ACEPTABLE";"BUENO";"MUY BUENO";"SOBRESALIENTE";"EXCELENTE"})</f>
        <v>EN APRENDIZAJE</v>
      </c>
      <c r="G24" s="8">
        <f t="shared" si="0"/>
        <v>2.9666666666666663</v>
      </c>
      <c r="H24" s="12">
        <f t="shared" si="1"/>
        <v>17.799999999999997</v>
      </c>
      <c r="I24" s="12">
        <v>1</v>
      </c>
      <c r="J24" s="12">
        <v>4.7</v>
      </c>
      <c r="K24" s="12">
        <v>1.7</v>
      </c>
      <c r="L24" s="12">
        <v>4.8</v>
      </c>
      <c r="M24" s="12">
        <v>1.6</v>
      </c>
      <c r="N24" s="12">
        <v>4</v>
      </c>
    </row>
    <row r="25" spans="2:14" x14ac:dyDescent="0.25">
      <c r="B25" s="73">
        <v>19</v>
      </c>
      <c r="C25" s="61" t="s">
        <v>469</v>
      </c>
      <c r="D25" s="61" t="s">
        <v>186</v>
      </c>
      <c r="E25" s="61" t="s">
        <v>33</v>
      </c>
      <c r="F25" s="52" t="str">
        <f>LOOKUP(G25,{0;3;4;5;6;7;8;9;10},{"EN APRENDIZAJE";"REFORZAR APRENDIZAJE";"FALTA PRACTICA";"ACEPTABLE";"BUENO";"MUY BUENO";"SOBRESALIENTE";"EXCELENTE"})</f>
        <v>EN APRENDIZAJE</v>
      </c>
      <c r="G25" s="8">
        <f t="shared" si="0"/>
        <v>2.4500000000000002</v>
      </c>
      <c r="H25" s="12">
        <f t="shared" si="1"/>
        <v>14.700000000000001</v>
      </c>
      <c r="I25" s="12">
        <v>1.4</v>
      </c>
      <c r="J25" s="12">
        <v>3.2</v>
      </c>
      <c r="K25" s="12">
        <v>1.4</v>
      </c>
      <c r="L25" s="12">
        <v>3.3</v>
      </c>
      <c r="M25" s="12">
        <v>1.4</v>
      </c>
      <c r="N25" s="12">
        <v>4</v>
      </c>
    </row>
    <row r="26" spans="2:14" x14ac:dyDescent="0.25">
      <c r="B26" s="73">
        <v>20</v>
      </c>
      <c r="C26" s="61" t="s">
        <v>170</v>
      </c>
      <c r="D26" s="61" t="s">
        <v>29</v>
      </c>
      <c r="E26" s="61" t="s">
        <v>33</v>
      </c>
      <c r="F26" s="52" t="str">
        <f>LOOKUP(G26,{0;3;4;5;6;7;8;9;10},{"EN APRENDIZAJE";"REFORZAR APRENDIZAJE";"FALTA PRACTICA";"ACEPTABLE";"BUENO";"MUY BUENO";"SOBRESALIENTE";"EXCELENTE"})</f>
        <v>EN APRENDIZAJE</v>
      </c>
      <c r="G26" s="8">
        <f t="shared" si="0"/>
        <v>1.8500000000000003</v>
      </c>
      <c r="H26" s="12">
        <f t="shared" si="1"/>
        <v>11.100000000000001</v>
      </c>
      <c r="I26" s="12">
        <v>1</v>
      </c>
      <c r="J26" s="12">
        <v>2.6</v>
      </c>
      <c r="K26" s="12">
        <v>1.2</v>
      </c>
      <c r="L26" s="12">
        <v>2.6</v>
      </c>
      <c r="M26" s="12">
        <v>1</v>
      </c>
      <c r="N26" s="12">
        <v>2.7</v>
      </c>
    </row>
    <row r="27" spans="2:14" x14ac:dyDescent="0.25">
      <c r="B27" s="85">
        <v>21</v>
      </c>
      <c r="C27" s="61" t="s">
        <v>152</v>
      </c>
      <c r="D27" s="61" t="s">
        <v>28</v>
      </c>
      <c r="E27" s="61" t="s">
        <v>33</v>
      </c>
      <c r="F27" s="52" t="str">
        <f>LOOKUP(G27,{0;3;4;5;6;7;8;9;10},{"EN APRENDIZAJE";"REFORZAR APRENDIZAJE";"FALTA PRACTICA";"ACEPTABLE";"BUENO";"MUY BUENO";"SOBRESALIENTE";"EXCELENTE"})</f>
        <v>EN APRENDIZAJE</v>
      </c>
      <c r="G27" s="8">
        <f t="shared" si="0"/>
        <v>1.75</v>
      </c>
      <c r="H27" s="12">
        <f t="shared" si="1"/>
        <v>10.5</v>
      </c>
      <c r="I27" s="12">
        <v>1</v>
      </c>
      <c r="J27" s="12">
        <v>2.4</v>
      </c>
      <c r="K27" s="12">
        <v>1</v>
      </c>
      <c r="L27" s="12">
        <v>2.2000000000000002</v>
      </c>
      <c r="M27" s="12">
        <v>1</v>
      </c>
      <c r="N27" s="12">
        <v>2.9</v>
      </c>
    </row>
    <row r="28" spans="2:14" x14ac:dyDescent="0.25">
      <c r="L28" s="89"/>
      <c r="N28" s="89"/>
    </row>
  </sheetData>
  <sortState ref="C7:N13">
    <sortCondition ref="F7:F13" customList="EXCELENTE,SOBRE SALIENTE,MUY BUENO,BUENO,ACEPTABLE,FALTA PRACTICA,REFORZAR APRENDIZAJE,EN APRENDIZAJE"/>
    <sortCondition ref="C7:C13"/>
  </sortState>
  <mergeCells count="8">
    <mergeCell ref="B1:I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80" zoomScaleNormal="80" workbookViewId="0">
      <selection activeCell="W12" sqref="W12"/>
    </sheetView>
  </sheetViews>
  <sheetFormatPr baseColWidth="10" defaultColWidth="11.42578125" defaultRowHeight="15" x14ac:dyDescent="0.25"/>
  <cols>
    <col min="2" max="2" width="6.42578125" bestFit="1" customWidth="1"/>
    <col min="3" max="3" width="30.28515625" bestFit="1" customWidth="1"/>
    <col min="4" max="4" width="21.28515625" bestFit="1" customWidth="1"/>
    <col min="5" max="5" width="16.140625" bestFit="1" customWidth="1"/>
    <col min="6" max="6" width="22.5703125" customWidth="1"/>
    <col min="7" max="7" width="6.5703125" style="14" customWidth="1"/>
    <col min="8" max="16" width="3.85546875" customWidth="1"/>
  </cols>
  <sheetData>
    <row r="1" spans="1:16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  <c r="J1" s="6"/>
      <c r="K1" s="6"/>
    </row>
    <row r="2" spans="1:16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13"/>
    </row>
    <row r="3" spans="1:16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13"/>
    </row>
    <row r="4" spans="1:16" ht="19.5" thickBot="1" x14ac:dyDescent="0.35">
      <c r="B4" s="40"/>
      <c r="C4" s="40"/>
      <c r="D4" s="40"/>
      <c r="E4" s="40"/>
      <c r="F4" s="40"/>
      <c r="G4" s="13"/>
    </row>
    <row r="5" spans="1:16" ht="19.5" thickBot="1" x14ac:dyDescent="0.35">
      <c r="B5" s="35"/>
      <c r="C5" s="35"/>
      <c r="D5" s="35"/>
      <c r="E5" s="35"/>
      <c r="F5" s="35"/>
      <c r="G5" s="45"/>
      <c r="H5" s="103" t="s">
        <v>106</v>
      </c>
      <c r="I5" s="104"/>
      <c r="J5" s="105"/>
      <c r="K5" s="103" t="s">
        <v>107</v>
      </c>
      <c r="L5" s="106"/>
      <c r="M5" s="46" t="s">
        <v>108</v>
      </c>
      <c r="N5" s="47" t="s">
        <v>111</v>
      </c>
      <c r="O5" s="106" t="s">
        <v>109</v>
      </c>
      <c r="P5" s="107"/>
    </row>
    <row r="6" spans="1:16" ht="15.75" thickBot="1" x14ac:dyDescent="0.3">
      <c r="C6" s="102" t="s">
        <v>52</v>
      </c>
      <c r="D6" s="102"/>
      <c r="E6" s="102"/>
      <c r="F6" s="102"/>
      <c r="H6" s="20" t="s">
        <v>44</v>
      </c>
      <c r="I6" s="20" t="s">
        <v>45</v>
      </c>
      <c r="J6" s="20" t="s">
        <v>46</v>
      </c>
      <c r="K6" s="20" t="s">
        <v>47</v>
      </c>
      <c r="L6" s="43" t="s">
        <v>48</v>
      </c>
      <c r="M6" s="44" t="s">
        <v>49</v>
      </c>
      <c r="N6" s="44" t="s">
        <v>42</v>
      </c>
      <c r="O6" s="44" t="s">
        <v>50</v>
      </c>
      <c r="P6" s="44" t="s">
        <v>43</v>
      </c>
    </row>
    <row r="7" spans="1:16" x14ac:dyDescent="0.25">
      <c r="B7" s="1" t="s">
        <v>0</v>
      </c>
      <c r="C7" s="1" t="s">
        <v>1</v>
      </c>
      <c r="D7" s="1" t="s">
        <v>2</v>
      </c>
      <c r="E7" s="1" t="s">
        <v>38</v>
      </c>
      <c r="F7" s="1" t="s">
        <v>3</v>
      </c>
      <c r="G7" s="15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  <c r="P7" s="1" t="s">
        <v>41</v>
      </c>
    </row>
    <row r="8" spans="1:16" x14ac:dyDescent="0.25">
      <c r="B8" s="2">
        <v>1</v>
      </c>
      <c r="C8" s="51" t="s">
        <v>205</v>
      </c>
      <c r="D8" s="51" t="s">
        <v>184</v>
      </c>
      <c r="E8" s="51" t="s">
        <v>33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ref="G8:G38" si="0">AVERAGE(H8:P8)/10</f>
        <v>6.0333333333333332</v>
      </c>
      <c r="H8" s="5">
        <v>66</v>
      </c>
      <c r="I8" s="5">
        <v>64</v>
      </c>
      <c r="J8" s="5">
        <v>63</v>
      </c>
      <c r="K8" s="5">
        <v>66</v>
      </c>
      <c r="L8" s="5">
        <v>67</v>
      </c>
      <c r="M8" s="5">
        <v>62</v>
      </c>
      <c r="N8" s="5">
        <v>55</v>
      </c>
      <c r="O8" s="5">
        <v>50</v>
      </c>
      <c r="P8" s="5">
        <v>50</v>
      </c>
    </row>
    <row r="9" spans="1:16" x14ac:dyDescent="0.25">
      <c r="B9" s="2">
        <v>2</v>
      </c>
      <c r="C9" s="11" t="s">
        <v>196</v>
      </c>
      <c r="D9" s="11" t="s">
        <v>28</v>
      </c>
      <c r="E9" s="11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5.7444444444444445</v>
      </c>
      <c r="H9" s="5">
        <v>62</v>
      </c>
      <c r="I9" s="5">
        <v>64</v>
      </c>
      <c r="J9" s="5">
        <v>62</v>
      </c>
      <c r="K9" s="5">
        <v>65</v>
      </c>
      <c r="L9" s="5">
        <v>64</v>
      </c>
      <c r="M9" s="5">
        <v>54</v>
      </c>
      <c r="N9" s="5">
        <v>50</v>
      </c>
      <c r="O9" s="5">
        <v>48</v>
      </c>
      <c r="P9" s="5">
        <v>48</v>
      </c>
    </row>
    <row r="10" spans="1:16" x14ac:dyDescent="0.25">
      <c r="B10" s="2">
        <v>3</v>
      </c>
      <c r="C10" s="5" t="s">
        <v>222</v>
      </c>
      <c r="D10" s="5" t="s">
        <v>184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5.6555555555555559</v>
      </c>
      <c r="H10" s="5">
        <v>65</v>
      </c>
      <c r="I10" s="5">
        <v>64</v>
      </c>
      <c r="J10" s="5">
        <v>62</v>
      </c>
      <c r="K10" s="5">
        <v>65</v>
      </c>
      <c r="L10" s="5">
        <v>65</v>
      </c>
      <c r="M10" s="5">
        <v>50</v>
      </c>
      <c r="N10" s="5">
        <v>43</v>
      </c>
      <c r="O10" s="5">
        <v>45</v>
      </c>
      <c r="P10" s="5">
        <v>50</v>
      </c>
    </row>
    <row r="11" spans="1:16" x14ac:dyDescent="0.25">
      <c r="B11" s="2">
        <v>4</v>
      </c>
      <c r="C11" s="5" t="s">
        <v>121</v>
      </c>
      <c r="D11" s="5" t="s">
        <v>28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5.6333333333333337</v>
      </c>
      <c r="H11" s="5">
        <v>63</v>
      </c>
      <c r="I11" s="5">
        <v>63</v>
      </c>
      <c r="J11" s="5">
        <v>62</v>
      </c>
      <c r="K11" s="5">
        <v>63</v>
      </c>
      <c r="L11" s="5">
        <v>65</v>
      </c>
      <c r="M11" s="5">
        <v>47</v>
      </c>
      <c r="N11" s="5">
        <v>50</v>
      </c>
      <c r="O11" s="5">
        <v>44</v>
      </c>
      <c r="P11" s="5">
        <v>50</v>
      </c>
    </row>
    <row r="12" spans="1:16" x14ac:dyDescent="0.25">
      <c r="B12" s="2">
        <v>5</v>
      </c>
      <c r="C12" s="51" t="s">
        <v>123</v>
      </c>
      <c r="D12" s="51" t="s">
        <v>120</v>
      </c>
      <c r="E12" s="51" t="s">
        <v>37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5.5666666666666664</v>
      </c>
      <c r="H12" s="5">
        <v>66</v>
      </c>
      <c r="I12" s="5">
        <v>65</v>
      </c>
      <c r="J12" s="5">
        <v>63</v>
      </c>
      <c r="K12" s="5">
        <v>55</v>
      </c>
      <c r="L12" s="5">
        <v>57</v>
      </c>
      <c r="M12" s="5">
        <v>49</v>
      </c>
      <c r="N12" s="5">
        <v>49</v>
      </c>
      <c r="O12" s="5">
        <v>47</v>
      </c>
      <c r="P12" s="5">
        <v>50</v>
      </c>
    </row>
    <row r="13" spans="1:16" x14ac:dyDescent="0.25">
      <c r="B13" s="2">
        <v>6</v>
      </c>
      <c r="C13" s="51" t="s">
        <v>119</v>
      </c>
      <c r="D13" s="51" t="s">
        <v>28</v>
      </c>
      <c r="E13" s="51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5.5666666666666664</v>
      </c>
      <c r="H13" s="5">
        <v>63</v>
      </c>
      <c r="I13" s="5">
        <v>62</v>
      </c>
      <c r="J13" s="5">
        <v>62</v>
      </c>
      <c r="K13" s="5">
        <v>60</v>
      </c>
      <c r="L13" s="5">
        <v>61</v>
      </c>
      <c r="M13" s="5">
        <v>46</v>
      </c>
      <c r="N13" s="5">
        <v>50</v>
      </c>
      <c r="O13" s="5">
        <v>47</v>
      </c>
      <c r="P13" s="5">
        <v>50</v>
      </c>
    </row>
    <row r="14" spans="1:16" x14ac:dyDescent="0.25">
      <c r="B14" s="2">
        <v>7</v>
      </c>
      <c r="C14" s="11" t="s">
        <v>191</v>
      </c>
      <c r="D14" s="11" t="s">
        <v>184</v>
      </c>
      <c r="E14" s="11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5.4777777777777779</v>
      </c>
      <c r="H14" s="5">
        <v>63</v>
      </c>
      <c r="I14" s="5">
        <v>62</v>
      </c>
      <c r="J14" s="5">
        <v>61</v>
      </c>
      <c r="K14" s="5">
        <v>60</v>
      </c>
      <c r="L14" s="5">
        <v>60</v>
      </c>
      <c r="M14" s="5">
        <v>48</v>
      </c>
      <c r="N14" s="5">
        <v>48</v>
      </c>
      <c r="O14" s="5">
        <v>46</v>
      </c>
      <c r="P14" s="5">
        <v>45</v>
      </c>
    </row>
    <row r="15" spans="1:16" x14ac:dyDescent="0.25">
      <c r="B15" s="95">
        <v>8</v>
      </c>
      <c r="C15" s="51" t="s">
        <v>206</v>
      </c>
      <c r="D15" s="51" t="s">
        <v>137</v>
      </c>
      <c r="E15" s="51" t="s">
        <v>33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5.3555555555555561</v>
      </c>
      <c r="H15" s="5">
        <v>62</v>
      </c>
      <c r="I15" s="5">
        <v>57</v>
      </c>
      <c r="J15" s="5">
        <v>54</v>
      </c>
      <c r="K15" s="5">
        <v>60</v>
      </c>
      <c r="L15" s="5">
        <v>61</v>
      </c>
      <c r="M15" s="5">
        <v>44</v>
      </c>
      <c r="N15" s="5">
        <v>48</v>
      </c>
      <c r="O15" s="5">
        <v>46</v>
      </c>
      <c r="P15" s="5">
        <v>50</v>
      </c>
    </row>
    <row r="16" spans="1:16" x14ac:dyDescent="0.25">
      <c r="B16" s="95">
        <v>9</v>
      </c>
      <c r="C16" s="51" t="s">
        <v>213</v>
      </c>
      <c r="D16" s="51" t="s">
        <v>209</v>
      </c>
      <c r="E16" s="51" t="s">
        <v>116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5.3333333333333339</v>
      </c>
      <c r="H16" s="5">
        <v>62</v>
      </c>
      <c r="I16" s="5">
        <v>57</v>
      </c>
      <c r="J16" s="5">
        <v>57</v>
      </c>
      <c r="K16" s="5">
        <v>62</v>
      </c>
      <c r="L16" s="5">
        <v>63</v>
      </c>
      <c r="M16" s="5">
        <v>42</v>
      </c>
      <c r="N16" s="5">
        <v>46</v>
      </c>
      <c r="O16" s="5">
        <v>43</v>
      </c>
      <c r="P16" s="5">
        <v>48</v>
      </c>
    </row>
    <row r="17" spans="2:16" x14ac:dyDescent="0.25">
      <c r="B17" s="95">
        <v>10</v>
      </c>
      <c r="C17" s="5" t="s">
        <v>218</v>
      </c>
      <c r="D17" s="5" t="s">
        <v>209</v>
      </c>
      <c r="E17" s="5" t="s">
        <v>116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5.2333333333333334</v>
      </c>
      <c r="H17" s="5">
        <v>62</v>
      </c>
      <c r="I17" s="5">
        <v>62</v>
      </c>
      <c r="J17" s="5">
        <v>62</v>
      </c>
      <c r="K17" s="5">
        <v>55</v>
      </c>
      <c r="L17" s="5">
        <v>53</v>
      </c>
      <c r="M17" s="5">
        <v>38</v>
      </c>
      <c r="N17" s="5">
        <v>46</v>
      </c>
      <c r="O17" s="5">
        <v>43</v>
      </c>
      <c r="P17" s="5">
        <v>50</v>
      </c>
    </row>
    <row r="18" spans="2:16" x14ac:dyDescent="0.25">
      <c r="B18" s="95">
        <v>11</v>
      </c>
      <c r="C18" s="11" t="s">
        <v>124</v>
      </c>
      <c r="D18" s="11" t="s">
        <v>115</v>
      </c>
      <c r="E18" s="11" t="s">
        <v>33</v>
      </c>
      <c r="F18" s="3" t="str">
        <f>LOOKUP(G18,{0;3;4;5;6;7;8;9;10},{"EN APRENDIZAJE";"REFORZAR APRENDIZAJE";"FALTA PRACTICA";"ACEPTABLE";"BUENO";"MUY BUENO";"SOBRESALIENTE";"EXCELENTE"})</f>
        <v>ACEPTABLE</v>
      </c>
      <c r="G18" s="12">
        <f t="shared" si="0"/>
        <v>5.2111111111111112</v>
      </c>
      <c r="H18" s="5">
        <v>62</v>
      </c>
      <c r="I18" s="5">
        <v>58</v>
      </c>
      <c r="J18" s="5">
        <v>60</v>
      </c>
      <c r="K18" s="5">
        <v>57</v>
      </c>
      <c r="L18" s="5">
        <v>58</v>
      </c>
      <c r="M18" s="5">
        <v>62</v>
      </c>
      <c r="N18" s="5">
        <v>55</v>
      </c>
      <c r="O18" s="5">
        <v>47</v>
      </c>
      <c r="P18" s="5">
        <v>10</v>
      </c>
    </row>
    <row r="19" spans="2:16" x14ac:dyDescent="0.25">
      <c r="B19" s="95">
        <v>12</v>
      </c>
      <c r="C19" s="51" t="s">
        <v>214</v>
      </c>
      <c r="D19" s="51" t="s">
        <v>215</v>
      </c>
      <c r="E19" s="51" t="s">
        <v>33</v>
      </c>
      <c r="F19" s="3" t="str">
        <f>LOOKUP(G19,{0;3;4;5;6;7;8;9;10},{"EN APRENDIZAJE";"REFORZAR APRENDIZAJE";"FALTA PRACTICA";"ACEPTABLE";"BUENO";"MUY BUENO";"SOBRESALIENTE";"EXCELENTE"})</f>
        <v>ACEPTABLE</v>
      </c>
      <c r="G19" s="12">
        <f t="shared" si="0"/>
        <v>5.1555555555555559</v>
      </c>
      <c r="H19" s="5">
        <v>60</v>
      </c>
      <c r="I19" s="5">
        <v>56</v>
      </c>
      <c r="J19" s="5">
        <v>54</v>
      </c>
      <c r="K19" s="5">
        <v>55</v>
      </c>
      <c r="L19" s="5">
        <v>58</v>
      </c>
      <c r="M19" s="5">
        <v>48</v>
      </c>
      <c r="N19" s="5">
        <v>40</v>
      </c>
      <c r="O19" s="5">
        <v>43</v>
      </c>
      <c r="P19" s="5">
        <v>50</v>
      </c>
    </row>
    <row r="20" spans="2:16" x14ac:dyDescent="0.25">
      <c r="B20" s="95">
        <v>13</v>
      </c>
      <c r="C20" s="5" t="s">
        <v>221</v>
      </c>
      <c r="D20" s="5" t="s">
        <v>28</v>
      </c>
      <c r="E20" s="5" t="s">
        <v>33</v>
      </c>
      <c r="F20" s="3" t="str">
        <f>LOOKUP(G20,{0;3;4;5;6;7;8;9;10},{"EN APRENDIZAJE";"REFORZAR APRENDIZAJE";"FALTA PRACTICA";"ACEPTABLE";"BUENO";"MUY BUENO";"SOBRESALIENTE";"EXCELENTE"})</f>
        <v>ACEPTABLE</v>
      </c>
      <c r="G20" s="12">
        <f t="shared" si="0"/>
        <v>5.1444444444444439</v>
      </c>
      <c r="H20" s="5">
        <v>55</v>
      </c>
      <c r="I20" s="5">
        <v>53</v>
      </c>
      <c r="J20" s="5">
        <v>52</v>
      </c>
      <c r="K20" s="5">
        <v>60</v>
      </c>
      <c r="L20" s="5">
        <v>57</v>
      </c>
      <c r="M20" s="5">
        <v>39</v>
      </c>
      <c r="N20" s="5">
        <v>50</v>
      </c>
      <c r="O20" s="5">
        <v>47</v>
      </c>
      <c r="P20" s="5">
        <v>50</v>
      </c>
    </row>
    <row r="21" spans="2:16" x14ac:dyDescent="0.25">
      <c r="B21" s="95">
        <v>14</v>
      </c>
      <c r="C21" s="51" t="s">
        <v>212</v>
      </c>
      <c r="D21" s="51" t="s">
        <v>184</v>
      </c>
      <c r="E21" s="51" t="s">
        <v>33</v>
      </c>
      <c r="F21" s="3" t="str">
        <f>LOOKUP(G21,{0;3;4;5;6;7;8;9;10},{"EN APRENDIZAJE";"REFORZAR APRENDIZAJE";"FALTA PRACTICA";"ACEPTABLE";"BUENO";"MUY BUENO";"SOBRESALIENTE";"EXCELENTE"})</f>
        <v>ACEPTABLE</v>
      </c>
      <c r="G21" s="12">
        <f t="shared" si="0"/>
        <v>5.1333333333333337</v>
      </c>
      <c r="H21" s="5">
        <v>64</v>
      </c>
      <c r="I21" s="5">
        <v>63</v>
      </c>
      <c r="J21" s="5">
        <v>51</v>
      </c>
      <c r="K21" s="5">
        <v>50</v>
      </c>
      <c r="L21" s="5">
        <v>52</v>
      </c>
      <c r="M21" s="5">
        <v>49</v>
      </c>
      <c r="N21" s="5">
        <v>43</v>
      </c>
      <c r="O21" s="5">
        <v>45</v>
      </c>
      <c r="P21" s="5">
        <v>45</v>
      </c>
    </row>
    <row r="22" spans="2:16" x14ac:dyDescent="0.25">
      <c r="B22" s="95">
        <v>15</v>
      </c>
      <c r="C22" s="11" t="s">
        <v>193</v>
      </c>
      <c r="D22" s="11" t="s">
        <v>137</v>
      </c>
      <c r="E22" s="11" t="s">
        <v>33</v>
      </c>
      <c r="F22" s="3" t="str">
        <f>LOOKUP(G22,{0;3;4;5;6;7;8;9;10},{"EN APRENDIZAJE";"REFORZAR APRENDIZAJE";"FALTA PRACTICA";"ACEPTABLE";"BUENO";"MUY BUENO";"SOBRESALIENTE";"EXCELENTE"})</f>
        <v>ACEPTABLE</v>
      </c>
      <c r="G22" s="12">
        <f t="shared" si="0"/>
        <v>5.0999999999999996</v>
      </c>
      <c r="H22" s="5">
        <v>63</v>
      </c>
      <c r="I22" s="5">
        <v>60</v>
      </c>
      <c r="J22" s="5">
        <v>60</v>
      </c>
      <c r="K22" s="5">
        <v>53</v>
      </c>
      <c r="L22" s="5">
        <v>52</v>
      </c>
      <c r="M22" s="5">
        <v>47</v>
      </c>
      <c r="N22" s="5">
        <v>46</v>
      </c>
      <c r="O22" s="5">
        <v>40</v>
      </c>
      <c r="P22" s="5">
        <v>38</v>
      </c>
    </row>
    <row r="23" spans="2:16" x14ac:dyDescent="0.25">
      <c r="B23" s="95">
        <v>16</v>
      </c>
      <c r="C23" s="51" t="s">
        <v>114</v>
      </c>
      <c r="D23" s="51" t="s">
        <v>202</v>
      </c>
      <c r="E23" s="51" t="s">
        <v>36</v>
      </c>
      <c r="F23" s="3" t="str">
        <f>LOOKUP(G23,{0;3;4;5;6;7;8;9;10},{"EN APRENDIZAJE";"REFORZAR APRENDIZAJE";"FALTA PRACTICA";"ACEPTABLE";"BUENO";"MUY BUENO";"SOBRESALIENTE";"EXCELENTE"})</f>
        <v>ACEPTABLE</v>
      </c>
      <c r="G23" s="12">
        <f t="shared" si="0"/>
        <v>5.0777777777777775</v>
      </c>
      <c r="H23" s="5">
        <v>63</v>
      </c>
      <c r="I23" s="5">
        <v>62</v>
      </c>
      <c r="J23" s="5">
        <v>61</v>
      </c>
      <c r="K23" s="5">
        <v>52</v>
      </c>
      <c r="L23" s="5">
        <v>53</v>
      </c>
      <c r="M23" s="5">
        <v>70</v>
      </c>
      <c r="N23" s="5">
        <v>48</v>
      </c>
      <c r="O23" s="5">
        <v>38</v>
      </c>
      <c r="P23" s="5">
        <v>10</v>
      </c>
    </row>
    <row r="24" spans="2:16" x14ac:dyDescent="0.25">
      <c r="B24" s="95">
        <v>17</v>
      </c>
      <c r="C24" s="51" t="s">
        <v>203</v>
      </c>
      <c r="D24" s="51" t="s">
        <v>136</v>
      </c>
      <c r="E24" s="51" t="s">
        <v>36</v>
      </c>
      <c r="F24" s="3" t="str">
        <f>LOOKUP(G24,{0;3;4;5;6;7;8;9;10},{"EN APRENDIZAJE";"REFORZAR APRENDIZAJE";"FALTA PRACTICA";"ACEPTABLE";"BUENO";"MUY BUENO";"SOBRESALIENTE";"EXCELENTE"})</f>
        <v>ACEPTABLE</v>
      </c>
      <c r="G24" s="12">
        <f t="shared" si="0"/>
        <v>5.0333333333333332</v>
      </c>
      <c r="H24" s="5">
        <v>62</v>
      </c>
      <c r="I24" s="5">
        <v>58</v>
      </c>
      <c r="J24" s="5">
        <v>60</v>
      </c>
      <c r="K24" s="5">
        <v>67</v>
      </c>
      <c r="L24" s="5">
        <v>58</v>
      </c>
      <c r="M24" s="5">
        <v>48</v>
      </c>
      <c r="N24" s="5">
        <v>47</v>
      </c>
      <c r="O24" s="5">
        <v>43</v>
      </c>
      <c r="P24" s="5">
        <v>10</v>
      </c>
    </row>
    <row r="25" spans="2:16" x14ac:dyDescent="0.25">
      <c r="B25" s="95">
        <v>18</v>
      </c>
      <c r="C25" s="5" t="s">
        <v>219</v>
      </c>
      <c r="D25" s="5" t="s">
        <v>217</v>
      </c>
      <c r="E25" s="5" t="s">
        <v>33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4.9777777777777779</v>
      </c>
      <c r="H25" s="5">
        <v>57</v>
      </c>
      <c r="I25" s="5">
        <v>55</v>
      </c>
      <c r="J25" s="5">
        <v>53</v>
      </c>
      <c r="K25" s="5">
        <v>64</v>
      </c>
      <c r="L25" s="5">
        <v>65</v>
      </c>
      <c r="M25" s="5">
        <v>49</v>
      </c>
      <c r="N25" s="5">
        <v>50</v>
      </c>
      <c r="O25" s="5">
        <v>45</v>
      </c>
      <c r="P25" s="5">
        <v>10</v>
      </c>
    </row>
    <row r="26" spans="2:16" x14ac:dyDescent="0.25">
      <c r="B26" s="95">
        <v>19</v>
      </c>
      <c r="C26" s="51" t="s">
        <v>207</v>
      </c>
      <c r="D26" s="51" t="s">
        <v>28</v>
      </c>
      <c r="E26" s="51" t="s">
        <v>33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4.9555555555555557</v>
      </c>
      <c r="H26" s="5">
        <v>60</v>
      </c>
      <c r="I26" s="5">
        <v>52</v>
      </c>
      <c r="J26" s="5">
        <v>56</v>
      </c>
      <c r="K26" s="5">
        <v>62</v>
      </c>
      <c r="L26" s="5">
        <v>58</v>
      </c>
      <c r="M26" s="5">
        <v>28</v>
      </c>
      <c r="N26" s="5">
        <v>40</v>
      </c>
      <c r="O26" s="5">
        <v>40</v>
      </c>
      <c r="P26" s="5">
        <v>50</v>
      </c>
    </row>
    <row r="27" spans="2:16" x14ac:dyDescent="0.25">
      <c r="B27" s="95">
        <v>20</v>
      </c>
      <c r="C27" s="11" t="s">
        <v>197</v>
      </c>
      <c r="D27" s="11" t="s">
        <v>198</v>
      </c>
      <c r="E27" s="11" t="s">
        <v>118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4.8888888888888884</v>
      </c>
      <c r="H27" s="5">
        <v>60</v>
      </c>
      <c r="I27" s="5">
        <v>57</v>
      </c>
      <c r="J27" s="5">
        <v>58</v>
      </c>
      <c r="K27" s="5">
        <v>62</v>
      </c>
      <c r="L27" s="5">
        <v>60</v>
      </c>
      <c r="M27" s="5">
        <v>52</v>
      </c>
      <c r="N27" s="5">
        <v>30</v>
      </c>
      <c r="O27" s="5">
        <v>36</v>
      </c>
      <c r="P27" s="5">
        <v>25</v>
      </c>
    </row>
    <row r="28" spans="2:16" x14ac:dyDescent="0.25">
      <c r="B28" s="95">
        <v>21</v>
      </c>
      <c r="C28" s="51" t="s">
        <v>208</v>
      </c>
      <c r="D28" s="51" t="s">
        <v>209</v>
      </c>
      <c r="E28" s="51" t="s">
        <v>116</v>
      </c>
      <c r="F28" s="3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4.8444444444444441</v>
      </c>
      <c r="H28" s="5">
        <v>56</v>
      </c>
      <c r="I28" s="5">
        <v>53</v>
      </c>
      <c r="J28" s="5">
        <v>53</v>
      </c>
      <c r="K28" s="5">
        <v>53</v>
      </c>
      <c r="L28" s="5">
        <v>57</v>
      </c>
      <c r="M28" s="5">
        <v>38</v>
      </c>
      <c r="N28" s="5">
        <v>39</v>
      </c>
      <c r="O28" s="5">
        <v>37</v>
      </c>
      <c r="P28" s="5">
        <v>50</v>
      </c>
    </row>
    <row r="29" spans="2:16" x14ac:dyDescent="0.25">
      <c r="B29" s="95">
        <v>22</v>
      </c>
      <c r="C29" s="51" t="s">
        <v>211</v>
      </c>
      <c r="D29" s="51" t="s">
        <v>137</v>
      </c>
      <c r="E29" s="51" t="s">
        <v>33</v>
      </c>
      <c r="F29" s="3" t="str">
        <f>LOOKUP(G29,{0;3;4;5;6;7;8;9;10},{"EN APRENDIZAJE";"REFORZAR APRENDIZAJE";"FALTA PRACTICA";"ACEPTABLE";"BUENO";"MUY BUENO";"SOBRESALIENTE";"EXCELENTE"})</f>
        <v>FALTA PRACTICA</v>
      </c>
      <c r="G29" s="12">
        <f t="shared" si="0"/>
        <v>4.7555555555555555</v>
      </c>
      <c r="H29" s="5">
        <v>65</v>
      </c>
      <c r="I29" s="5">
        <v>63</v>
      </c>
      <c r="J29" s="5">
        <v>62</v>
      </c>
      <c r="K29" s="5">
        <v>53</v>
      </c>
      <c r="L29" s="5">
        <v>55</v>
      </c>
      <c r="M29" s="5">
        <v>40</v>
      </c>
      <c r="N29" s="5">
        <v>38</v>
      </c>
      <c r="O29" s="5">
        <v>42</v>
      </c>
      <c r="P29" s="5">
        <v>10</v>
      </c>
    </row>
    <row r="30" spans="2:16" x14ac:dyDescent="0.25">
      <c r="B30" s="95">
        <v>23</v>
      </c>
      <c r="C30" s="51" t="s">
        <v>199</v>
      </c>
      <c r="D30" s="51" t="s">
        <v>200</v>
      </c>
      <c r="E30" s="51" t="s">
        <v>118</v>
      </c>
      <c r="F30" s="3" t="str">
        <f>LOOKUP(G30,{0;3;4;5;6;7;8;9;10},{"EN APRENDIZAJE";"REFORZAR APRENDIZAJE";"FALTA PRACTICA";"ACEPTABLE";"BUENO";"MUY BUENO";"SOBRESALIENTE";"EXCELENTE"})</f>
        <v>FALTA PRACTICA</v>
      </c>
      <c r="G30" s="12">
        <f t="shared" si="0"/>
        <v>4.7222222222222223</v>
      </c>
      <c r="H30" s="5">
        <v>64</v>
      </c>
      <c r="I30" s="5">
        <v>62</v>
      </c>
      <c r="J30" s="5">
        <v>60</v>
      </c>
      <c r="K30" s="5">
        <v>52</v>
      </c>
      <c r="L30" s="5">
        <v>50</v>
      </c>
      <c r="M30" s="5">
        <v>49</v>
      </c>
      <c r="N30" s="5">
        <v>38</v>
      </c>
      <c r="O30" s="5">
        <v>40</v>
      </c>
      <c r="P30" s="5">
        <v>10</v>
      </c>
    </row>
    <row r="31" spans="2:16" x14ac:dyDescent="0.25">
      <c r="B31" s="95">
        <v>24</v>
      </c>
      <c r="C31" s="5" t="s">
        <v>557</v>
      </c>
      <c r="D31" s="5" t="s">
        <v>545</v>
      </c>
      <c r="E31" s="5" t="s">
        <v>37</v>
      </c>
      <c r="F31" s="3" t="str">
        <f>LOOKUP(G31,{0;3;4;5;6;7;8;9;10},{"EN APRENDIZAJE";"REFORZAR APRENDIZAJE";"FALTA PRACTICA";"ACEPTABLE";"BUENO";"MUY BUENO";"SOBRESALIENTE";"EXCELENTE"})</f>
        <v>FALTA PRACTICA</v>
      </c>
      <c r="G31" s="12">
        <f t="shared" si="0"/>
        <v>4.7222222222222223</v>
      </c>
      <c r="H31" s="5">
        <v>63</v>
      </c>
      <c r="I31" s="5">
        <v>62</v>
      </c>
      <c r="J31" s="5">
        <v>57</v>
      </c>
      <c r="K31" s="5">
        <v>59</v>
      </c>
      <c r="L31" s="5">
        <v>60</v>
      </c>
      <c r="M31" s="5">
        <v>36</v>
      </c>
      <c r="N31" s="5">
        <v>38</v>
      </c>
      <c r="O31" s="5">
        <v>40</v>
      </c>
      <c r="P31" s="5">
        <v>10</v>
      </c>
    </row>
    <row r="32" spans="2:16" x14ac:dyDescent="0.25">
      <c r="B32" s="95">
        <v>25</v>
      </c>
      <c r="C32" s="5" t="s">
        <v>220</v>
      </c>
      <c r="D32" s="5" t="s">
        <v>215</v>
      </c>
      <c r="E32" s="5" t="s">
        <v>33</v>
      </c>
      <c r="F32" s="3" t="str">
        <f>LOOKUP(G32,{0;3;4;5;6;7;8;9;10},{"EN APRENDIZAJE";"REFORZAR APRENDIZAJE";"FALTA PRACTICA";"ACEPTABLE";"BUENO";"MUY BUENO";"SOBRESALIENTE";"EXCELENTE"})</f>
        <v>FALTA PRACTICA</v>
      </c>
      <c r="G32" s="12">
        <f t="shared" si="0"/>
        <v>4.7</v>
      </c>
      <c r="H32" s="5">
        <v>63</v>
      </c>
      <c r="I32" s="5">
        <v>58</v>
      </c>
      <c r="J32" s="5">
        <v>56</v>
      </c>
      <c r="K32" s="5">
        <v>65</v>
      </c>
      <c r="L32" s="5">
        <v>67</v>
      </c>
      <c r="M32" s="5">
        <v>52</v>
      </c>
      <c r="N32" s="5">
        <v>22</v>
      </c>
      <c r="O32" s="5">
        <v>30</v>
      </c>
      <c r="P32" s="5">
        <v>10</v>
      </c>
    </row>
    <row r="33" spans="2:16" x14ac:dyDescent="0.25">
      <c r="B33" s="95">
        <v>26</v>
      </c>
      <c r="C33" s="51" t="s">
        <v>528</v>
      </c>
      <c r="D33" s="51" t="s">
        <v>189</v>
      </c>
      <c r="E33" s="51" t="s">
        <v>190</v>
      </c>
      <c r="F33" s="3" t="str">
        <f>LOOKUP(G33,{0;3;4;5;6;7;8;9;10},{"EN APRENDIZAJE";"REFORZAR APRENDIZAJE";"FALTA PRACTICA";"ACEPTABLE";"BUENO";"MUY BUENO";"SOBRESALIENTE";"EXCELENTE"})</f>
        <v>FALTA PRACTICA</v>
      </c>
      <c r="G33" s="12">
        <f t="shared" si="0"/>
        <v>4.5222222222222221</v>
      </c>
      <c r="H33" s="5">
        <v>57</v>
      </c>
      <c r="I33" s="5">
        <v>54</v>
      </c>
      <c r="J33" s="5">
        <v>52</v>
      </c>
      <c r="K33" s="5">
        <v>49</v>
      </c>
      <c r="L33" s="5">
        <v>45</v>
      </c>
      <c r="M33" s="5">
        <v>40</v>
      </c>
      <c r="N33" s="5">
        <v>29</v>
      </c>
      <c r="O33" s="5">
        <v>38</v>
      </c>
      <c r="P33" s="5">
        <v>43</v>
      </c>
    </row>
    <row r="34" spans="2:16" x14ac:dyDescent="0.25">
      <c r="B34" s="95">
        <v>27</v>
      </c>
      <c r="C34" s="11" t="s">
        <v>192</v>
      </c>
      <c r="D34" s="11" t="s">
        <v>186</v>
      </c>
      <c r="E34" s="11" t="s">
        <v>33</v>
      </c>
      <c r="F34" s="3" t="str">
        <f>LOOKUP(G34,{0;3;4;5;6;7;8;9;10},{"EN APRENDIZAJE";"REFORZAR APRENDIZAJE";"FALTA PRACTICA";"ACEPTABLE";"BUENO";"MUY BUENO";"SOBRESALIENTE";"EXCELENTE"})</f>
        <v>FALTA PRACTICA</v>
      </c>
      <c r="G34" s="12">
        <f t="shared" si="0"/>
        <v>4.3555555555555561</v>
      </c>
      <c r="H34" s="5">
        <v>58</v>
      </c>
      <c r="I34" s="5">
        <v>54</v>
      </c>
      <c r="J34" s="5">
        <v>53</v>
      </c>
      <c r="K34" s="5">
        <v>20</v>
      </c>
      <c r="L34" s="5">
        <v>20</v>
      </c>
      <c r="M34" s="5">
        <v>50</v>
      </c>
      <c r="N34" s="5">
        <v>50</v>
      </c>
      <c r="O34" s="5">
        <v>45</v>
      </c>
      <c r="P34" s="5">
        <v>42</v>
      </c>
    </row>
    <row r="35" spans="2:16" x14ac:dyDescent="0.25">
      <c r="B35" s="95">
        <v>28</v>
      </c>
      <c r="C35" s="51" t="s">
        <v>204</v>
      </c>
      <c r="D35" s="51" t="s">
        <v>29</v>
      </c>
      <c r="E35" s="51" t="s">
        <v>33</v>
      </c>
      <c r="F35" s="3" t="str">
        <f>LOOKUP(G35,{0;3;4;5;6;7;8;9;10},{"EN APRENDIZAJE";"REFORZAR APRENDIZAJE";"FALTA PRACTICA";"ACEPTABLE";"BUENO";"MUY BUENO";"SOBRESALIENTE";"EXCELENTE"})</f>
        <v>REFORZAR APRENDIZAJE</v>
      </c>
      <c r="G35" s="12">
        <f t="shared" si="0"/>
        <v>3.9111111111111114</v>
      </c>
      <c r="H35" s="5">
        <v>60</v>
      </c>
      <c r="I35" s="5">
        <v>57</v>
      </c>
      <c r="J35" s="5">
        <v>54</v>
      </c>
      <c r="K35" s="5">
        <v>30</v>
      </c>
      <c r="L35" s="5">
        <v>25</v>
      </c>
      <c r="M35" s="5">
        <v>32</v>
      </c>
      <c r="N35" s="5">
        <v>40</v>
      </c>
      <c r="O35" s="5">
        <v>44</v>
      </c>
      <c r="P35" s="5">
        <v>10</v>
      </c>
    </row>
    <row r="36" spans="2:16" x14ac:dyDescent="0.25">
      <c r="B36" s="95">
        <v>29</v>
      </c>
      <c r="C36" s="11" t="s">
        <v>194</v>
      </c>
      <c r="D36" s="11" t="s">
        <v>195</v>
      </c>
      <c r="E36" s="11" t="s">
        <v>33</v>
      </c>
      <c r="F36" s="3" t="str">
        <f>LOOKUP(G36,{0;3;4;5;6;7;8;9;10},{"EN APRENDIZAJE";"REFORZAR APRENDIZAJE";"FALTA PRACTICA";"ACEPTABLE";"BUENO";"MUY BUENO";"SOBRESALIENTE";"EXCELENTE"})</f>
        <v>REFORZAR APRENDIZAJE</v>
      </c>
      <c r="G36" s="12">
        <f t="shared" si="0"/>
        <v>3.5888888888888886</v>
      </c>
      <c r="H36" s="5">
        <v>58</v>
      </c>
      <c r="I36" s="5">
        <v>46</v>
      </c>
      <c r="J36" s="5">
        <v>44</v>
      </c>
      <c r="K36" s="5">
        <v>25</v>
      </c>
      <c r="L36" s="5">
        <v>23</v>
      </c>
      <c r="M36" s="5">
        <v>37</v>
      </c>
      <c r="N36" s="5">
        <v>40</v>
      </c>
      <c r="O36" s="5">
        <v>40</v>
      </c>
      <c r="P36" s="5">
        <v>10</v>
      </c>
    </row>
    <row r="37" spans="2:16" x14ac:dyDescent="0.25">
      <c r="B37" s="95">
        <v>30</v>
      </c>
      <c r="C37" s="51" t="s">
        <v>210</v>
      </c>
      <c r="D37" s="51" t="s">
        <v>198</v>
      </c>
      <c r="E37" s="51" t="s">
        <v>118</v>
      </c>
      <c r="F37" s="3" t="str">
        <f>LOOKUP(G37,{0;3;4;5;6;7;8;9;10},{"EN APRENDIZAJE";"REFORZAR APRENDIZAJE";"FALTA PRACTICA";"ACEPTABLE";"BUENO";"MUY BUENO";"SOBRESALIENTE";"EXCELENTE"})</f>
        <v>REFORZAR APRENDIZAJE</v>
      </c>
      <c r="G37" s="12">
        <f t="shared" si="0"/>
        <v>3.3333333333333335</v>
      </c>
      <c r="H37" s="5">
        <v>52</v>
      </c>
      <c r="I37" s="5">
        <v>47</v>
      </c>
      <c r="J37" s="5">
        <v>45</v>
      </c>
      <c r="K37" s="5">
        <v>23</v>
      </c>
      <c r="L37" s="5">
        <v>24</v>
      </c>
      <c r="M37" s="5">
        <v>27</v>
      </c>
      <c r="N37" s="5">
        <v>36</v>
      </c>
      <c r="O37" s="5">
        <v>36</v>
      </c>
      <c r="P37" s="5">
        <v>10</v>
      </c>
    </row>
    <row r="38" spans="2:16" x14ac:dyDescent="0.25">
      <c r="B38" s="95">
        <v>31</v>
      </c>
      <c r="C38" s="51" t="s">
        <v>216</v>
      </c>
      <c r="D38" s="51" t="s">
        <v>217</v>
      </c>
      <c r="E38" s="51" t="s">
        <v>33</v>
      </c>
      <c r="F38" s="3" t="str">
        <f>LOOKUP(G38,{0;3;4;5;6;7;8;9;10},{"EN APRENDIZAJE";"REFORZAR APRENDIZAJE";"FALTA PRACTICA";"ACEPTABLE";"BUENO";"MUY BUENO";"SOBRESALIENTE";"EXCELENTE"})</f>
        <v>EN APRENDIZAJE</v>
      </c>
      <c r="G38" s="12">
        <f t="shared" si="0"/>
        <v>2.8666666666666667</v>
      </c>
      <c r="H38" s="5">
        <v>43</v>
      </c>
      <c r="I38" s="5">
        <v>40</v>
      </c>
      <c r="J38" s="5">
        <v>37</v>
      </c>
      <c r="K38" s="5">
        <v>20</v>
      </c>
      <c r="L38" s="5">
        <v>18</v>
      </c>
      <c r="M38" s="5">
        <v>24</v>
      </c>
      <c r="N38" s="5">
        <v>30</v>
      </c>
      <c r="O38" s="5">
        <v>36</v>
      </c>
      <c r="P38" s="5">
        <v>10</v>
      </c>
    </row>
  </sheetData>
  <mergeCells count="7">
    <mergeCell ref="B1:I1"/>
    <mergeCell ref="C6:F6"/>
    <mergeCell ref="H5:J5"/>
    <mergeCell ref="K5:L5"/>
    <mergeCell ref="O5:P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N28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4.42578125" bestFit="1" customWidth="1"/>
    <col min="4" max="4" width="16.5703125" customWidth="1"/>
    <col min="5" max="5" width="17.710937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98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5" t="s">
        <v>486</v>
      </c>
      <c r="D7" s="5" t="s">
        <v>115</v>
      </c>
      <c r="E7" s="5" t="s">
        <v>33</v>
      </c>
      <c r="F7" s="52" t="str">
        <f>LOOKUP(G7,{0;3;4;5;6;7;8;9;10},{"EN APRENDIZAJE";"REFORZAR APRENDIZAJE";"FALTA PRACTICA";"ACEPTABLE";"BUENO";"MUY BUENO";"SOBRESALIENTE";"EXCELENTE"})</f>
        <v>FALTA PRACTICA</v>
      </c>
      <c r="G7" s="12">
        <f t="shared" ref="G7:G28" si="0">AVERAGE(I7:N7)</f>
        <v>4.3999999999999995</v>
      </c>
      <c r="H7" s="12">
        <f t="shared" ref="H7:H28" si="1">SUM(I7:N7)</f>
        <v>26.4</v>
      </c>
      <c r="I7" s="12">
        <v>4.5999999999999996</v>
      </c>
      <c r="J7" s="12">
        <v>3.8</v>
      </c>
      <c r="K7" s="12">
        <v>4.5999999999999996</v>
      </c>
      <c r="L7" s="12">
        <v>4.8</v>
      </c>
      <c r="M7" s="12">
        <v>4.5999999999999996</v>
      </c>
      <c r="N7" s="12">
        <v>4</v>
      </c>
    </row>
    <row r="8" spans="1:14" x14ac:dyDescent="0.25">
      <c r="B8" s="83">
        <v>2</v>
      </c>
      <c r="C8" s="5" t="s">
        <v>172</v>
      </c>
      <c r="D8" s="5" t="s">
        <v>136</v>
      </c>
      <c r="E8" s="5" t="s">
        <v>36</v>
      </c>
      <c r="F8" s="52" t="str">
        <f>LOOKUP(G8,{0;3;4;5;6;7;8;9;10},{"EN APRENDIZAJE";"REFORZAR APRENDIZAJE";"FALTA PRACTICA";"ACEPTABLE";"BUENO";"MUY BUENO";"SOBRESALIENTE";"EXCELENTE"})</f>
        <v>FALTA PRACTICA</v>
      </c>
      <c r="G8" s="12">
        <f t="shared" si="0"/>
        <v>4.1000000000000005</v>
      </c>
      <c r="H8" s="12">
        <f t="shared" si="1"/>
        <v>24.6</v>
      </c>
      <c r="I8" s="12">
        <v>3.7</v>
      </c>
      <c r="J8" s="12">
        <v>4</v>
      </c>
      <c r="K8" s="12">
        <v>4.9000000000000004</v>
      </c>
      <c r="L8" s="12">
        <v>3.8</v>
      </c>
      <c r="M8" s="12">
        <v>4.5</v>
      </c>
      <c r="N8" s="12">
        <v>3.7</v>
      </c>
    </row>
    <row r="9" spans="1:14" x14ac:dyDescent="0.25">
      <c r="B9" s="83">
        <v>3</v>
      </c>
      <c r="C9" s="5" t="s">
        <v>489</v>
      </c>
      <c r="D9" s="5" t="s">
        <v>137</v>
      </c>
      <c r="E9" s="5" t="s">
        <v>33</v>
      </c>
      <c r="F9" s="52" t="str">
        <f>LOOKUP(G9,{0;3;4;5;6;7;8;9;10},{"EN APRENDIZAJE";"REFORZAR APRENDIZAJE";"FALTA PRACTICA";"ACEPTABLE";"BUENO";"MUY BUENO";"SOBRESALIENTE";"EXCELENTE"})</f>
        <v>REFORZAR APRENDIZAJE</v>
      </c>
      <c r="G9" s="12">
        <f t="shared" si="0"/>
        <v>3.9999999999999996</v>
      </c>
      <c r="H9" s="12">
        <f t="shared" si="1"/>
        <v>23.999999999999996</v>
      </c>
      <c r="I9" s="12">
        <v>4.2</v>
      </c>
      <c r="J9" s="12">
        <v>3.5</v>
      </c>
      <c r="K9" s="12">
        <v>4.8</v>
      </c>
      <c r="L9" s="12">
        <v>3.9</v>
      </c>
      <c r="M9" s="12">
        <v>4.2</v>
      </c>
      <c r="N9" s="12">
        <v>3.4</v>
      </c>
    </row>
    <row r="10" spans="1:14" x14ac:dyDescent="0.25">
      <c r="B10" s="83">
        <v>4</v>
      </c>
      <c r="C10" s="5" t="s">
        <v>501</v>
      </c>
      <c r="D10" s="5" t="s">
        <v>195</v>
      </c>
      <c r="E10" s="5" t="s">
        <v>33</v>
      </c>
      <c r="F10" s="52" t="str">
        <f>LOOKUP(G10,{0;3;4;5;6;7;8;9;10},{"EN APRENDIZAJE";"REFORZAR APRENDIZAJE";"FALTA PRACTICA";"ACEPTABLE";"BUENO";"MUY BUENO";"SOBRESALIENTE";"EXCELENTE"})</f>
        <v>REFORZAR APRENDIZAJE</v>
      </c>
      <c r="G10" s="12">
        <f t="shared" si="0"/>
        <v>3.9333333333333331</v>
      </c>
      <c r="H10" s="12">
        <f t="shared" si="1"/>
        <v>23.599999999999998</v>
      </c>
      <c r="I10" s="12">
        <v>4</v>
      </c>
      <c r="J10" s="12">
        <v>3.7</v>
      </c>
      <c r="K10" s="12">
        <v>4.9000000000000004</v>
      </c>
      <c r="L10" s="12">
        <v>3.4</v>
      </c>
      <c r="M10" s="12">
        <v>4.4000000000000004</v>
      </c>
      <c r="N10" s="12">
        <v>3.2</v>
      </c>
    </row>
    <row r="11" spans="1:14" x14ac:dyDescent="0.25">
      <c r="B11" s="83">
        <v>5</v>
      </c>
      <c r="C11" s="5" t="s">
        <v>493</v>
      </c>
      <c r="D11" s="5" t="s">
        <v>186</v>
      </c>
      <c r="E11" s="5" t="s">
        <v>33</v>
      </c>
      <c r="F11" s="52" t="str">
        <f>LOOKUP(G11,{0;3;4;5;6;7;8;9;10},{"EN APRENDIZAJE";"REFORZAR APRENDIZAJE";"FALTA PRACTICA";"ACEPTABLE";"BUENO";"MUY BUENO";"SOBRESALIENTE";"EXCELENTE"})</f>
        <v>REFORZAR APRENDIZAJE</v>
      </c>
      <c r="G11" s="12">
        <f t="shared" si="0"/>
        <v>3.9166666666666674</v>
      </c>
      <c r="H11" s="12">
        <f t="shared" si="1"/>
        <v>23.500000000000004</v>
      </c>
      <c r="I11" s="12">
        <v>3.5</v>
      </c>
      <c r="J11" s="12">
        <v>3.7</v>
      </c>
      <c r="K11" s="12">
        <v>4.2</v>
      </c>
      <c r="L11" s="12">
        <v>4.7</v>
      </c>
      <c r="M11" s="12">
        <v>4.3</v>
      </c>
      <c r="N11" s="12">
        <v>3.1</v>
      </c>
    </row>
    <row r="12" spans="1:14" x14ac:dyDescent="0.25">
      <c r="B12" s="83">
        <v>6</v>
      </c>
      <c r="C12" s="5" t="s">
        <v>497</v>
      </c>
      <c r="D12" s="5" t="s">
        <v>195</v>
      </c>
      <c r="E12" s="5" t="s">
        <v>33</v>
      </c>
      <c r="F12" s="52" t="str">
        <f>LOOKUP(G12,{0;3;4;5;6;7;8;9;10},{"EN APRENDIZAJE";"REFORZAR APRENDIZAJE";"FALTA PRACTICA";"ACEPTABLE";"BUENO";"MUY BUENO";"SOBRESALIENTE";"EXCELENTE"})</f>
        <v>REFORZAR APRENDIZAJE</v>
      </c>
      <c r="G12" s="12">
        <f t="shared" si="0"/>
        <v>3.8833333333333329</v>
      </c>
      <c r="H12" s="12">
        <f t="shared" si="1"/>
        <v>23.299999999999997</v>
      </c>
      <c r="I12" s="12">
        <v>3.9</v>
      </c>
      <c r="J12" s="12">
        <v>4</v>
      </c>
      <c r="K12" s="12">
        <v>3.6</v>
      </c>
      <c r="L12" s="12">
        <v>4.0999999999999996</v>
      </c>
      <c r="M12" s="12">
        <v>3.6</v>
      </c>
      <c r="N12" s="12">
        <v>4.0999999999999996</v>
      </c>
    </row>
    <row r="13" spans="1:14" x14ac:dyDescent="0.25">
      <c r="B13" s="83">
        <v>7</v>
      </c>
      <c r="C13" s="5" t="s">
        <v>495</v>
      </c>
      <c r="D13" s="5" t="s">
        <v>195</v>
      </c>
      <c r="E13" s="5" t="s">
        <v>33</v>
      </c>
      <c r="F13" s="52" t="str">
        <f>LOOKUP(G13,{0;3;4;5;6;7;8;9;10},{"EN APRENDIZAJE";"REFORZAR APRENDIZAJE";"FALTA PRACTICA";"ACEPTABLE";"BUENO";"MUY BUENO";"SOBRESALIENTE";"EXCELENTE"})</f>
        <v>REFORZAR APRENDIZAJE</v>
      </c>
      <c r="G13" s="12">
        <f t="shared" si="0"/>
        <v>3.8666666666666667</v>
      </c>
      <c r="H13" s="12">
        <f t="shared" si="1"/>
        <v>23.2</v>
      </c>
      <c r="I13" s="12">
        <v>5</v>
      </c>
      <c r="J13" s="12">
        <v>3.1</v>
      </c>
      <c r="K13" s="12">
        <v>4.7</v>
      </c>
      <c r="L13" s="12">
        <v>3.7</v>
      </c>
      <c r="M13" s="12">
        <v>4.7</v>
      </c>
      <c r="N13" s="12">
        <v>2</v>
      </c>
    </row>
    <row r="14" spans="1:14" x14ac:dyDescent="0.25">
      <c r="B14" s="83">
        <v>8</v>
      </c>
      <c r="C14" s="5" t="s">
        <v>500</v>
      </c>
      <c r="D14" s="5" t="s">
        <v>215</v>
      </c>
      <c r="E14" s="5" t="s">
        <v>33</v>
      </c>
      <c r="F14" s="52" t="str">
        <f>LOOKUP(G14,{0;3;4;5;6;7;8;9;10},{"EN APRENDIZAJE";"REFORZAR APRENDIZAJE";"FALTA PRACTICA";"ACEPTABLE";"BUENO";"MUY BUENO";"SOBRESALIENTE";"EXCELENTE"})</f>
        <v>REFORZAR APRENDIZAJE</v>
      </c>
      <c r="G14" s="12">
        <f t="shared" si="0"/>
        <v>3.7666666666666671</v>
      </c>
      <c r="H14" s="12">
        <f t="shared" si="1"/>
        <v>22.6</v>
      </c>
      <c r="I14" s="12">
        <v>4</v>
      </c>
      <c r="J14" s="12">
        <v>3.5</v>
      </c>
      <c r="K14" s="12">
        <v>3.5</v>
      </c>
      <c r="L14" s="12">
        <v>4</v>
      </c>
      <c r="M14" s="12">
        <v>4</v>
      </c>
      <c r="N14" s="12">
        <v>3.6</v>
      </c>
    </row>
    <row r="15" spans="1:14" x14ac:dyDescent="0.25">
      <c r="B15" s="83">
        <v>9</v>
      </c>
      <c r="C15" s="5" t="s">
        <v>502</v>
      </c>
      <c r="D15" s="5" t="s">
        <v>215</v>
      </c>
      <c r="E15" s="5" t="s">
        <v>33</v>
      </c>
      <c r="F15" s="52" t="str">
        <f>LOOKUP(G15,{0;3;4;5;6;7;8;9;10},{"EN APRENDIZAJE";"REFORZAR APRENDIZAJE";"FALTA PRACTICA";"ACEPTABLE";"BUENO";"MUY BUENO";"SOBRESALIENTE";"EXCELENTE"})</f>
        <v>REFORZAR APRENDIZAJE</v>
      </c>
      <c r="G15" s="12">
        <f t="shared" si="0"/>
        <v>3.6666666666666665</v>
      </c>
      <c r="H15" s="12">
        <f t="shared" si="1"/>
        <v>22</v>
      </c>
      <c r="I15" s="12">
        <v>4.5</v>
      </c>
      <c r="J15" s="12">
        <v>3</v>
      </c>
      <c r="K15" s="12">
        <v>4.0999999999999996</v>
      </c>
      <c r="L15" s="12">
        <v>2.9</v>
      </c>
      <c r="M15" s="12">
        <v>4.7</v>
      </c>
      <c r="N15" s="12">
        <v>2.8</v>
      </c>
    </row>
    <row r="16" spans="1:14" x14ac:dyDescent="0.25">
      <c r="B16" s="83">
        <v>10</v>
      </c>
      <c r="C16" s="5" t="s">
        <v>492</v>
      </c>
      <c r="D16" s="5" t="s">
        <v>343</v>
      </c>
      <c r="E16" s="5" t="s">
        <v>37</v>
      </c>
      <c r="F16" s="52" t="str">
        <f>LOOKUP(G16,{0;3;4;5;6;7;8;9;10},{"EN APRENDIZAJE";"REFORZAR APRENDIZAJE";"FALTA PRACTICA";"ACEPTABLE";"BUENO";"MUY BUENO";"SOBRESALIENTE";"EXCELENTE"})</f>
        <v>REFORZAR APRENDIZAJE</v>
      </c>
      <c r="G16" s="12">
        <f t="shared" si="0"/>
        <v>3.5833333333333335</v>
      </c>
      <c r="H16" s="12">
        <f t="shared" si="1"/>
        <v>21.5</v>
      </c>
      <c r="I16" s="12">
        <v>4.7</v>
      </c>
      <c r="J16" s="12">
        <v>2.1</v>
      </c>
      <c r="K16" s="12">
        <v>4.8</v>
      </c>
      <c r="L16" s="12">
        <v>2.4</v>
      </c>
      <c r="M16" s="12">
        <v>4.5</v>
      </c>
      <c r="N16" s="12">
        <v>3</v>
      </c>
    </row>
    <row r="17" spans="2:14" x14ac:dyDescent="0.25">
      <c r="B17" s="83">
        <v>11</v>
      </c>
      <c r="C17" s="5" t="s">
        <v>487</v>
      </c>
      <c r="D17" s="5" t="s">
        <v>230</v>
      </c>
      <c r="E17" s="5" t="s">
        <v>33</v>
      </c>
      <c r="F17" s="52" t="str">
        <f>LOOKUP(G17,{0;3;4;5;6;7;8;9;10},{"EN APRENDIZAJE";"REFORZAR APRENDIZAJE";"FALTA PRACTICA";"ACEPTABLE";"BUENO";"MUY BUENO";"SOBRESALIENTE";"EXCELENTE"})</f>
        <v>REFORZAR APRENDIZAJE</v>
      </c>
      <c r="G17" s="12">
        <f t="shared" si="0"/>
        <v>3.5333333333333332</v>
      </c>
      <c r="H17" s="12">
        <f t="shared" si="1"/>
        <v>21.2</v>
      </c>
      <c r="I17" s="12">
        <v>3.8</v>
      </c>
      <c r="J17" s="12">
        <v>3.2</v>
      </c>
      <c r="K17" s="12">
        <v>4</v>
      </c>
      <c r="L17" s="12">
        <v>2.8</v>
      </c>
      <c r="M17" s="12">
        <v>4.0999999999999996</v>
      </c>
      <c r="N17" s="12">
        <v>3.3</v>
      </c>
    </row>
    <row r="18" spans="2:14" x14ac:dyDescent="0.25">
      <c r="B18" s="83">
        <v>12</v>
      </c>
      <c r="C18" s="5" t="s">
        <v>490</v>
      </c>
      <c r="D18" s="5" t="s">
        <v>195</v>
      </c>
      <c r="E18" s="5" t="s">
        <v>33</v>
      </c>
      <c r="F18" s="52" t="str">
        <f>LOOKUP(G18,{0;3;4;5;6;7;8;9;10},{"EN APRENDIZAJE";"REFORZAR APRENDIZAJE";"FALTA PRACTICA";"ACEPTABLE";"BUENO";"MUY BUENO";"SOBRESALIENTE";"EXCELENTE"})</f>
        <v>REFORZAR APRENDIZAJE</v>
      </c>
      <c r="G18" s="12">
        <f t="shared" si="0"/>
        <v>3.1</v>
      </c>
      <c r="H18" s="12">
        <f t="shared" si="1"/>
        <v>18.600000000000001</v>
      </c>
      <c r="I18" s="12">
        <v>3</v>
      </c>
      <c r="J18" s="12">
        <v>3</v>
      </c>
      <c r="K18" s="12">
        <v>4</v>
      </c>
      <c r="L18" s="12">
        <v>3.4</v>
      </c>
      <c r="M18" s="12">
        <v>2.5</v>
      </c>
      <c r="N18" s="12">
        <v>2.7</v>
      </c>
    </row>
    <row r="19" spans="2:14" x14ac:dyDescent="0.25">
      <c r="B19" s="83">
        <v>13</v>
      </c>
      <c r="C19" s="5" t="s">
        <v>488</v>
      </c>
      <c r="D19" s="5" t="s">
        <v>186</v>
      </c>
      <c r="E19" s="5" t="s">
        <v>33</v>
      </c>
      <c r="F19" s="52" t="str">
        <f>LOOKUP(G19,{0;3;4;5;6;7;8;9;10},{"EN APRENDIZAJE";"REFORZAR APRENDIZAJE";"FALTA PRACTICA";"ACEPTABLE";"BUENO";"MUY BUENO";"SOBRESALIENTE";"EXCELENTE"})</f>
        <v>EN APRENDIZAJE</v>
      </c>
      <c r="G19" s="12">
        <f t="shared" si="0"/>
        <v>2.9499999999999997</v>
      </c>
      <c r="H19" s="12">
        <f t="shared" si="1"/>
        <v>17.7</v>
      </c>
      <c r="I19" s="12">
        <v>3.2</v>
      </c>
      <c r="J19" s="12">
        <v>2.9</v>
      </c>
      <c r="K19" s="12">
        <v>3.4</v>
      </c>
      <c r="L19" s="12">
        <v>2.2999999999999998</v>
      </c>
      <c r="M19" s="12">
        <v>3</v>
      </c>
      <c r="N19" s="12">
        <v>2.9</v>
      </c>
    </row>
    <row r="20" spans="2:14" x14ac:dyDescent="0.25">
      <c r="B20" s="83">
        <v>14</v>
      </c>
      <c r="C20" s="5" t="s">
        <v>494</v>
      </c>
      <c r="D20" s="5" t="s">
        <v>230</v>
      </c>
      <c r="E20" s="5" t="s">
        <v>33</v>
      </c>
      <c r="F20" s="52" t="str">
        <f>LOOKUP(G20,{0;3;4;5;6;7;8;9;10},{"EN APRENDIZAJE";"REFORZAR APRENDIZAJE";"FALTA PRACTICA";"ACEPTABLE";"BUENO";"MUY BUENO";"SOBRESALIENTE";"EXCELENTE"})</f>
        <v>EN APRENDIZAJE</v>
      </c>
      <c r="G20" s="12">
        <f t="shared" si="0"/>
        <v>2.9000000000000004</v>
      </c>
      <c r="H20" s="12">
        <f t="shared" si="1"/>
        <v>17.400000000000002</v>
      </c>
      <c r="I20" s="12">
        <v>2.5</v>
      </c>
      <c r="J20" s="12">
        <v>3.5</v>
      </c>
      <c r="K20" s="12">
        <v>2.8</v>
      </c>
      <c r="L20" s="12">
        <v>2.8</v>
      </c>
      <c r="M20" s="12">
        <v>3</v>
      </c>
      <c r="N20" s="12">
        <v>2.8</v>
      </c>
    </row>
    <row r="21" spans="2:14" x14ac:dyDescent="0.25">
      <c r="B21" s="83">
        <v>15</v>
      </c>
      <c r="C21" s="5" t="s">
        <v>496</v>
      </c>
      <c r="D21" s="5" t="s">
        <v>186</v>
      </c>
      <c r="E21" s="5" t="s">
        <v>33</v>
      </c>
      <c r="F21" s="52" t="str">
        <f>LOOKUP(G21,{0;3;4;5;6;7;8;9;10},{"EN APRENDIZAJE";"REFORZAR APRENDIZAJE";"FALTA PRACTICA";"ACEPTABLE";"BUENO";"MUY BUENO";"SOBRESALIENTE";"EXCELENTE"})</f>
        <v>EN APRENDIZAJE</v>
      </c>
      <c r="G21" s="12">
        <f t="shared" si="0"/>
        <v>2.6333333333333333</v>
      </c>
      <c r="H21" s="12">
        <f t="shared" si="1"/>
        <v>15.799999999999999</v>
      </c>
      <c r="I21" s="12">
        <v>5.2</v>
      </c>
      <c r="J21" s="12">
        <v>1.2</v>
      </c>
      <c r="K21" s="12">
        <v>3.3</v>
      </c>
      <c r="L21" s="12">
        <v>1.7</v>
      </c>
      <c r="M21" s="12">
        <v>3.4</v>
      </c>
      <c r="N21" s="12">
        <v>1</v>
      </c>
    </row>
    <row r="22" spans="2:14" x14ac:dyDescent="0.25">
      <c r="B22" s="83">
        <v>16</v>
      </c>
      <c r="C22" s="5" t="s">
        <v>498</v>
      </c>
      <c r="D22" s="5" t="s">
        <v>28</v>
      </c>
      <c r="E22" s="5" t="s">
        <v>33</v>
      </c>
      <c r="F22" s="52" t="str">
        <f>LOOKUP(G22,{0;3;4;5;6;7;8;9;10},{"EN APRENDIZAJE";"REFORZAR APRENDIZAJE";"FALTA PRACTICA";"ACEPTABLE";"BUENO";"MUY BUENO";"SOBRESALIENTE";"EXCELENTE"})</f>
        <v>EN APRENDIZAJE</v>
      </c>
      <c r="G22" s="12">
        <f t="shared" si="0"/>
        <v>2.5499999999999998</v>
      </c>
      <c r="H22" s="12">
        <f t="shared" si="1"/>
        <v>15.299999999999999</v>
      </c>
      <c r="I22" s="12">
        <v>2</v>
      </c>
      <c r="J22" s="12">
        <v>2.5</v>
      </c>
      <c r="K22" s="12">
        <v>2.9</v>
      </c>
      <c r="L22" s="12">
        <v>2.2999999999999998</v>
      </c>
      <c r="M22" s="12">
        <v>2.6</v>
      </c>
      <c r="N22" s="12">
        <v>3</v>
      </c>
    </row>
    <row r="23" spans="2:14" x14ac:dyDescent="0.25">
      <c r="B23" s="83">
        <v>17</v>
      </c>
      <c r="C23" s="5" t="s">
        <v>503</v>
      </c>
      <c r="D23" s="5" t="s">
        <v>195</v>
      </c>
      <c r="E23" s="5" t="s">
        <v>33</v>
      </c>
      <c r="F23" s="52" t="str">
        <f>LOOKUP(G23,{0;3;4;5;6;7;8;9;10},{"EN APRENDIZAJE";"REFORZAR APRENDIZAJE";"FALTA PRACTICA";"ACEPTABLE";"BUENO";"MUY BUENO";"SOBRESALIENTE";"EXCELENTE"})</f>
        <v>EN APRENDIZAJE</v>
      </c>
      <c r="G23" s="12">
        <f t="shared" si="0"/>
        <v>2.25</v>
      </c>
      <c r="H23" s="12">
        <f t="shared" si="1"/>
        <v>13.5</v>
      </c>
      <c r="I23" s="12">
        <v>2.5</v>
      </c>
      <c r="J23" s="12">
        <v>2.5</v>
      </c>
      <c r="K23" s="12">
        <v>1.9</v>
      </c>
      <c r="L23" s="12">
        <v>2.4</v>
      </c>
      <c r="M23" s="12">
        <v>2</v>
      </c>
      <c r="N23" s="12">
        <v>2.2000000000000002</v>
      </c>
    </row>
    <row r="24" spans="2:14" x14ac:dyDescent="0.25">
      <c r="B24" s="83">
        <v>18</v>
      </c>
      <c r="C24" s="5" t="s">
        <v>499</v>
      </c>
      <c r="D24" s="5" t="s">
        <v>230</v>
      </c>
      <c r="E24" s="5" t="s">
        <v>33</v>
      </c>
      <c r="F24" s="52" t="str">
        <f>LOOKUP(G24,{0;3;4;5;6;7;8;9;10},{"EN APRENDIZAJE";"REFORZAR APRENDIZAJE";"FALTA PRACTICA";"ACEPTABLE";"BUENO";"MUY BUENO";"SOBRESALIENTE";"EXCELENTE"})</f>
        <v>EN APRENDIZAJE</v>
      </c>
      <c r="G24" s="12">
        <f t="shared" si="0"/>
        <v>2.1666666666666665</v>
      </c>
      <c r="H24" s="12">
        <f t="shared" si="1"/>
        <v>12.999999999999998</v>
      </c>
      <c r="I24" s="12">
        <v>1</v>
      </c>
      <c r="J24" s="12">
        <v>3.2</v>
      </c>
      <c r="K24" s="12">
        <v>1.2</v>
      </c>
      <c r="L24" s="12">
        <v>3.3</v>
      </c>
      <c r="M24" s="12">
        <v>1.2</v>
      </c>
      <c r="N24" s="12">
        <v>3.1</v>
      </c>
    </row>
    <row r="25" spans="2:14" x14ac:dyDescent="0.25">
      <c r="B25" s="83">
        <v>19</v>
      </c>
      <c r="C25" s="5" t="s">
        <v>491</v>
      </c>
      <c r="D25" s="5" t="s">
        <v>28</v>
      </c>
      <c r="E25" s="5" t="s">
        <v>33</v>
      </c>
      <c r="F25" s="52" t="str">
        <f>LOOKUP(G25,{0;3;4;5;6;7;8;9;10},{"EN APRENDIZAJE";"REFORZAR APRENDIZAJE";"FALTA PRACTICA";"ACEPTABLE";"BUENO";"MUY BUENO";"SOBRESALIENTE";"EXCELENTE"})</f>
        <v>EN APRENDIZAJE</v>
      </c>
      <c r="G25" s="12">
        <f t="shared" si="0"/>
        <v>1.2666666666666668</v>
      </c>
      <c r="H25" s="12">
        <f t="shared" si="1"/>
        <v>7.6000000000000005</v>
      </c>
      <c r="I25" s="12">
        <v>1.2</v>
      </c>
      <c r="J25" s="12">
        <v>1.5</v>
      </c>
      <c r="K25" s="12">
        <v>1.3</v>
      </c>
      <c r="L25" s="12">
        <v>1</v>
      </c>
      <c r="M25" s="12">
        <v>1.4</v>
      </c>
      <c r="N25" s="12">
        <v>1.2</v>
      </c>
    </row>
    <row r="26" spans="2:14" x14ac:dyDescent="0.25">
      <c r="B26" s="83">
        <v>20</v>
      </c>
      <c r="C26" s="5" t="s">
        <v>535</v>
      </c>
      <c r="D26" s="5" t="s">
        <v>232</v>
      </c>
      <c r="E26" s="5" t="s">
        <v>33</v>
      </c>
      <c r="F26" s="52" t="str">
        <f>LOOKUP(G26,{0;3;4;5;6;7;8;9;10},{"EN APRENDIZAJE";"REFORZAR APRENDIZAJE";"FALTA PRACTICA";"ACEPTABLE";"BUENO";"MUY BUENO";"SOBRESALIENTE";"EXCELENTE"})</f>
        <v>EN APRENDIZAJE</v>
      </c>
      <c r="G26" s="12">
        <f t="shared" si="0"/>
        <v>1.2</v>
      </c>
      <c r="H26" s="12">
        <f t="shared" si="1"/>
        <v>7.2</v>
      </c>
      <c r="I26" s="12">
        <v>1</v>
      </c>
      <c r="J26" s="12">
        <v>1.5</v>
      </c>
      <c r="K26" s="12">
        <v>1</v>
      </c>
      <c r="L26" s="12">
        <v>1.2</v>
      </c>
      <c r="M26" s="12">
        <v>1</v>
      </c>
      <c r="N26" s="12">
        <v>1.5</v>
      </c>
    </row>
    <row r="27" spans="2:14" hidden="1" x14ac:dyDescent="0.25">
      <c r="B27" s="83">
        <v>21</v>
      </c>
      <c r="C27" s="5" t="s">
        <v>504</v>
      </c>
      <c r="D27" s="5" t="s">
        <v>224</v>
      </c>
      <c r="E27" s="5" t="s">
        <v>37</v>
      </c>
      <c r="F27" s="52" t="str">
        <f>LOOKUP(G27,{0;3;4;5;6;7;8;9;10},{"EN APRENDIZAJE";"REFORZAR APRENDIZAJE";"FALTA PRACTICA";"ACEPTABLE";"BUENO";"MUY BUENO";"SOBRESALIENTE";"EXCELENTE"})</f>
        <v>EN APRENDIZAJE</v>
      </c>
      <c r="G27" s="12">
        <f t="shared" si="0"/>
        <v>0</v>
      </c>
      <c r="H27" s="12">
        <f t="shared" si="1"/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idden="1" x14ac:dyDescent="0.25">
      <c r="B28" s="83">
        <v>22</v>
      </c>
      <c r="C28" s="5" t="s">
        <v>505</v>
      </c>
      <c r="D28" s="5" t="s">
        <v>224</v>
      </c>
      <c r="E28" s="5" t="s">
        <v>37</v>
      </c>
      <c r="F28" s="52" t="str">
        <f>LOOKUP(G28,{0;3;4;5;6;7;8;9;10},{"EN APRENDIZAJE";"REFORZAR APRENDIZAJE";"FALTA PRACTICA";"ACEPTABLE";"BUENO";"MUY BUENO";"SOBRESALIENTE";"EXCELENTE"})</f>
        <v>EN APRENDIZAJE</v>
      </c>
      <c r="G28" s="12">
        <f t="shared" si="0"/>
        <v>0</v>
      </c>
      <c r="H28" s="12">
        <f t="shared" si="1"/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</sheetData>
  <sortState ref="C7:N8">
    <sortCondition descending="1" ref="F7:F8"/>
    <sortCondition ref="C7:C8"/>
  </sortState>
  <mergeCells count="8">
    <mergeCell ref="B1:I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N30"/>
  <sheetViews>
    <sheetView workbookViewId="0">
      <selection activeCell="S17" sqref="S17"/>
    </sheetView>
  </sheetViews>
  <sheetFormatPr baseColWidth="10" defaultColWidth="11.42578125" defaultRowHeight="15" x14ac:dyDescent="0.25"/>
  <cols>
    <col min="2" max="2" width="6.42578125" bestFit="1" customWidth="1"/>
    <col min="3" max="3" width="34.5703125" bestFit="1" customWidth="1"/>
    <col min="4" max="4" width="17.140625" customWidth="1"/>
    <col min="5" max="5" width="16.570312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73</v>
      </c>
      <c r="D5" s="102"/>
      <c r="E5" s="102"/>
      <c r="F5" s="102"/>
      <c r="I5" s="109" t="s">
        <v>541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57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s="70" customFormat="1" ht="12.75" x14ac:dyDescent="0.2">
      <c r="B7" s="67">
        <v>1</v>
      </c>
      <c r="C7" s="68" t="s">
        <v>176</v>
      </c>
      <c r="D7" s="68" t="s">
        <v>115</v>
      </c>
      <c r="E7" s="68" t="s">
        <v>33</v>
      </c>
      <c r="F7" s="52" t="str">
        <f>LOOKUP(G7,{0;3;4;5;6;7;8;9;10},{"EN APRENDIZAJE";"REFORZAR APRENDIZAJE";"FALTA PRACTICA";"ACEPTABLE";"BUENO";"MUY BUENO";"SOBRESALIENTE";"EXCELENTE"})</f>
        <v>ACEPTABLE</v>
      </c>
      <c r="G7" s="71">
        <f t="shared" ref="G7:G30" si="0">AVERAGE(I7:N7)</f>
        <v>5.3</v>
      </c>
      <c r="H7" s="72">
        <f t="shared" ref="H7:H30" si="1">SUM(I7:N7)</f>
        <v>31.799999999999997</v>
      </c>
      <c r="I7" s="72">
        <v>5.8</v>
      </c>
      <c r="J7" s="72">
        <v>4.5999999999999996</v>
      </c>
      <c r="K7" s="72">
        <v>5.8</v>
      </c>
      <c r="L7" s="72">
        <v>4.5999999999999996</v>
      </c>
      <c r="M7" s="72">
        <v>6.3</v>
      </c>
      <c r="N7" s="72">
        <v>4.7</v>
      </c>
    </row>
    <row r="8" spans="1:14" s="70" customFormat="1" ht="12.75" x14ac:dyDescent="0.2">
      <c r="B8" s="67">
        <v>2</v>
      </c>
      <c r="C8" s="68" t="s">
        <v>512</v>
      </c>
      <c r="D8" s="68" t="s">
        <v>232</v>
      </c>
      <c r="E8" s="68" t="s">
        <v>33</v>
      </c>
      <c r="F8" s="52" t="str">
        <f>LOOKUP(G8,{0;3;4;5;6;7;8;9;10},{"EN APRENDIZAJE";"REFORZAR APRENDIZAJE";"FALTA PRACTICA";"ACEPTABLE";"BUENO";"MUY BUENO";"SOBRESALIENTE";"EXCELENTE"})</f>
        <v>FALTA PRACTICA</v>
      </c>
      <c r="G8" s="71">
        <f t="shared" si="0"/>
        <v>4.916666666666667</v>
      </c>
      <c r="H8" s="72">
        <f t="shared" si="1"/>
        <v>29.5</v>
      </c>
      <c r="I8" s="72">
        <v>5.4</v>
      </c>
      <c r="J8" s="72">
        <v>3.9</v>
      </c>
      <c r="K8" s="72">
        <v>5</v>
      </c>
      <c r="L8" s="72">
        <v>4.5999999999999996</v>
      </c>
      <c r="M8" s="72">
        <v>5.6</v>
      </c>
      <c r="N8" s="72">
        <v>5</v>
      </c>
    </row>
    <row r="9" spans="1:14" s="70" customFormat="1" ht="12.75" x14ac:dyDescent="0.2">
      <c r="B9" s="67">
        <v>3</v>
      </c>
      <c r="C9" s="68" t="s">
        <v>542</v>
      </c>
      <c r="D9" s="68" t="s">
        <v>545</v>
      </c>
      <c r="E9" s="68" t="s">
        <v>37</v>
      </c>
      <c r="F9" s="52" t="str">
        <f>LOOKUP(G9,{0;3;4;5;6;7;8;9;10},{"EN APRENDIZAJE";"REFORZAR APRENDIZAJE";"FALTA PRACTICA";"ACEPTABLE";"BUENO";"MUY BUENO";"SOBRESALIENTE";"EXCELENTE"})</f>
        <v>FALTA PRACTICA</v>
      </c>
      <c r="G9" s="71">
        <f t="shared" si="0"/>
        <v>4.5999999999999996</v>
      </c>
      <c r="H9" s="72">
        <f t="shared" si="1"/>
        <v>27.599999999999998</v>
      </c>
      <c r="I9" s="72">
        <v>4.3</v>
      </c>
      <c r="J9" s="72">
        <v>4.0999999999999996</v>
      </c>
      <c r="K9" s="72">
        <v>5.3</v>
      </c>
      <c r="L9" s="72">
        <v>4.7</v>
      </c>
      <c r="M9" s="72">
        <v>4.9000000000000004</v>
      </c>
      <c r="N9" s="72">
        <v>4.3</v>
      </c>
    </row>
    <row r="10" spans="1:14" s="70" customFormat="1" ht="12.75" x14ac:dyDescent="0.2">
      <c r="B10" s="67">
        <v>4</v>
      </c>
      <c r="C10" s="68" t="s">
        <v>522</v>
      </c>
      <c r="D10" s="68" t="s">
        <v>545</v>
      </c>
      <c r="E10" s="68" t="s">
        <v>37</v>
      </c>
      <c r="F10" s="52" t="str">
        <f>LOOKUP(G10,{0;3;4;5;6;7;8;9;10},{"EN APRENDIZAJE";"REFORZAR APRENDIZAJE";"FALTA PRACTICA";"ACEPTABLE";"BUENO";"MUY BUENO";"SOBRESALIENTE";"EXCELENTE"})</f>
        <v>FALTA PRACTICA</v>
      </c>
      <c r="G10" s="71">
        <f t="shared" si="0"/>
        <v>4.4833333333333334</v>
      </c>
      <c r="H10" s="72">
        <f t="shared" si="1"/>
        <v>26.9</v>
      </c>
      <c r="I10" s="72">
        <v>4.7</v>
      </c>
      <c r="J10" s="72">
        <v>4.9000000000000004</v>
      </c>
      <c r="K10" s="72">
        <v>4.9000000000000004</v>
      </c>
      <c r="L10" s="72">
        <v>4</v>
      </c>
      <c r="M10" s="72">
        <v>4.2</v>
      </c>
      <c r="N10" s="72">
        <v>4.2</v>
      </c>
    </row>
    <row r="11" spans="1:14" s="70" customFormat="1" ht="12.75" x14ac:dyDescent="0.2">
      <c r="B11" s="67">
        <v>5</v>
      </c>
      <c r="C11" s="68" t="s">
        <v>517</v>
      </c>
      <c r="D11" s="68" t="s">
        <v>184</v>
      </c>
      <c r="E11" s="68" t="s">
        <v>33</v>
      </c>
      <c r="F11" s="52" t="str">
        <f>LOOKUP(G11,{0;3;4;5;6;7;8;9;10},{"EN APRENDIZAJE";"REFORZAR APRENDIZAJE";"FALTA PRACTICA";"ACEPTABLE";"BUENO";"MUY BUENO";"SOBRESALIENTE";"EXCELENTE"})</f>
        <v>FALTA PRACTICA</v>
      </c>
      <c r="G11" s="71">
        <f t="shared" si="0"/>
        <v>4.3500000000000005</v>
      </c>
      <c r="H11" s="72">
        <f t="shared" si="1"/>
        <v>26.1</v>
      </c>
      <c r="I11" s="72">
        <v>5.0999999999999996</v>
      </c>
      <c r="J11" s="72">
        <v>4.5</v>
      </c>
      <c r="K11" s="72">
        <v>4.5999999999999996</v>
      </c>
      <c r="L11" s="72">
        <v>3.1</v>
      </c>
      <c r="M11" s="72">
        <v>4.9000000000000004</v>
      </c>
      <c r="N11" s="72">
        <v>3.9</v>
      </c>
    </row>
    <row r="12" spans="1:14" s="70" customFormat="1" ht="12.75" x14ac:dyDescent="0.2">
      <c r="B12" s="67">
        <v>6</v>
      </c>
      <c r="C12" s="68" t="s">
        <v>521</v>
      </c>
      <c r="D12" s="68" t="s">
        <v>215</v>
      </c>
      <c r="E12" s="68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71">
        <f t="shared" si="0"/>
        <v>4.3166666666666664</v>
      </c>
      <c r="H12" s="72">
        <f t="shared" si="1"/>
        <v>25.9</v>
      </c>
      <c r="I12" s="72">
        <v>5</v>
      </c>
      <c r="J12" s="72">
        <v>4</v>
      </c>
      <c r="K12" s="72">
        <v>4.5999999999999996</v>
      </c>
      <c r="L12" s="72">
        <v>3.9</v>
      </c>
      <c r="M12" s="72">
        <v>4</v>
      </c>
      <c r="N12" s="72">
        <v>4.4000000000000004</v>
      </c>
    </row>
    <row r="13" spans="1:14" s="70" customFormat="1" ht="12.75" x14ac:dyDescent="0.2">
      <c r="B13" s="67">
        <v>7</v>
      </c>
      <c r="C13" s="68" t="s">
        <v>174</v>
      </c>
      <c r="D13" s="68" t="s">
        <v>186</v>
      </c>
      <c r="E13" s="68" t="s">
        <v>33</v>
      </c>
      <c r="F13" s="52" t="str">
        <f>LOOKUP(G13,{0;3;4;5;6;7;8;9;10},{"EN APRENDIZAJE";"REFORZAR APRENDIZAJE";"FALTA PRACTICA";"ACEPTABLE";"BUENO";"MUY BUENO";"SOBRESALIENTE";"EXCELENTE"})</f>
        <v>FALTA PRACTICA</v>
      </c>
      <c r="G13" s="71">
        <f t="shared" si="0"/>
        <v>4.2500000000000009</v>
      </c>
      <c r="H13" s="72">
        <f t="shared" si="1"/>
        <v>25.500000000000004</v>
      </c>
      <c r="I13" s="72">
        <v>18</v>
      </c>
      <c r="J13" s="72">
        <v>1.6</v>
      </c>
      <c r="K13" s="72">
        <v>1</v>
      </c>
      <c r="L13" s="72">
        <v>1.8</v>
      </c>
      <c r="M13" s="72">
        <v>1</v>
      </c>
      <c r="N13" s="72">
        <v>2.1</v>
      </c>
    </row>
    <row r="14" spans="1:14" s="70" customFormat="1" ht="12.75" x14ac:dyDescent="0.2">
      <c r="B14" s="67">
        <v>8</v>
      </c>
      <c r="C14" s="68" t="s">
        <v>544</v>
      </c>
      <c r="D14" s="68" t="s">
        <v>545</v>
      </c>
      <c r="E14" s="68" t="s">
        <v>37</v>
      </c>
      <c r="F14" s="52" t="str">
        <f>LOOKUP(G14,{0;3;4;5;6;7;8;9;10},{"EN APRENDIZAJE";"REFORZAR APRENDIZAJE";"FALTA PRACTICA";"ACEPTABLE";"BUENO";"MUY BUENO";"SOBRESALIENTE";"EXCELENTE"})</f>
        <v>FALTA PRACTICA</v>
      </c>
      <c r="G14" s="71">
        <f t="shared" si="0"/>
        <v>4.1833333333333336</v>
      </c>
      <c r="H14" s="72">
        <f t="shared" si="1"/>
        <v>25.1</v>
      </c>
      <c r="I14" s="72">
        <v>4.5</v>
      </c>
      <c r="J14" s="72">
        <v>3.4</v>
      </c>
      <c r="K14" s="72">
        <v>3.9</v>
      </c>
      <c r="L14" s="72">
        <v>5.4</v>
      </c>
      <c r="M14" s="72">
        <v>3.9</v>
      </c>
      <c r="N14" s="72">
        <v>4</v>
      </c>
    </row>
    <row r="15" spans="1:14" s="70" customFormat="1" ht="12.75" x14ac:dyDescent="0.2">
      <c r="B15" s="67">
        <v>9</v>
      </c>
      <c r="C15" s="68" t="s">
        <v>518</v>
      </c>
      <c r="D15" s="68" t="s">
        <v>181</v>
      </c>
      <c r="E15" s="68" t="s">
        <v>33</v>
      </c>
      <c r="F15" s="52" t="str">
        <f>LOOKUP(G15,{0;3;4;5;6;7;8;9;10},{"EN APRENDIZAJE";"REFORZAR APRENDIZAJE";"FALTA PRACTICA";"ACEPTABLE";"BUENO";"MUY BUENO";"SOBRESALIENTE";"EXCELENTE"})</f>
        <v>REFORZAR APRENDIZAJE</v>
      </c>
      <c r="G15" s="71">
        <f t="shared" si="0"/>
        <v>3.9833333333333329</v>
      </c>
      <c r="H15" s="72">
        <f t="shared" si="1"/>
        <v>23.9</v>
      </c>
      <c r="I15" s="72">
        <v>4.3</v>
      </c>
      <c r="J15" s="72">
        <v>3.2</v>
      </c>
      <c r="K15" s="72">
        <v>4.2</v>
      </c>
      <c r="L15" s="72">
        <v>3</v>
      </c>
      <c r="M15" s="72">
        <v>5.2</v>
      </c>
      <c r="N15" s="72">
        <v>4</v>
      </c>
    </row>
    <row r="16" spans="1:14" s="70" customFormat="1" ht="12.75" x14ac:dyDescent="0.2">
      <c r="B16" s="67">
        <v>10</v>
      </c>
      <c r="C16" s="69" t="s">
        <v>513</v>
      </c>
      <c r="D16" s="68" t="s">
        <v>186</v>
      </c>
      <c r="E16" s="68" t="s">
        <v>33</v>
      </c>
      <c r="F16" s="52" t="str">
        <f>LOOKUP(G16,{0;3;4;5;6;7;8;9;10},{"EN APRENDIZAJE";"REFORZAR APRENDIZAJE";"FALTA PRACTICA";"ACEPTABLE";"BUENO";"MUY BUENO";"SOBRESALIENTE";"EXCELENTE"})</f>
        <v>REFORZAR APRENDIZAJE</v>
      </c>
      <c r="G16" s="71">
        <f t="shared" si="0"/>
        <v>3.9166666666666665</v>
      </c>
      <c r="H16" s="72">
        <f t="shared" si="1"/>
        <v>23.5</v>
      </c>
      <c r="I16" s="72">
        <v>3.6</v>
      </c>
      <c r="J16" s="72">
        <v>4.9000000000000004</v>
      </c>
      <c r="K16" s="72">
        <v>3.3</v>
      </c>
      <c r="L16" s="72">
        <v>3.8</v>
      </c>
      <c r="M16" s="72">
        <v>3.9</v>
      </c>
      <c r="N16" s="72">
        <v>4</v>
      </c>
    </row>
    <row r="17" spans="2:14" s="70" customFormat="1" ht="12.75" x14ac:dyDescent="0.2">
      <c r="B17" s="67">
        <v>11</v>
      </c>
      <c r="C17" s="68" t="s">
        <v>511</v>
      </c>
      <c r="D17" s="68" t="s">
        <v>186</v>
      </c>
      <c r="E17" s="68" t="s">
        <v>33</v>
      </c>
      <c r="F17" s="52" t="str">
        <f>LOOKUP(G17,{0;3;4;5;6;7;8;9;10},{"EN APRENDIZAJE";"REFORZAR APRENDIZAJE";"FALTA PRACTICA";"ACEPTABLE";"BUENO";"MUY BUENO";"SOBRESALIENTE";"EXCELENTE"})</f>
        <v>REFORZAR APRENDIZAJE</v>
      </c>
      <c r="G17" s="71">
        <f t="shared" si="0"/>
        <v>3.6166666666666671</v>
      </c>
      <c r="H17" s="72">
        <f t="shared" si="1"/>
        <v>21.700000000000003</v>
      </c>
      <c r="I17" s="72">
        <v>4.4000000000000004</v>
      </c>
      <c r="J17" s="72">
        <v>2.4</v>
      </c>
      <c r="K17" s="72">
        <v>4</v>
      </c>
      <c r="L17" s="72">
        <v>4.3</v>
      </c>
      <c r="M17" s="72">
        <v>3.3</v>
      </c>
      <c r="N17" s="72">
        <v>3.3</v>
      </c>
    </row>
    <row r="18" spans="2:14" s="70" customFormat="1" ht="12.75" x14ac:dyDescent="0.2">
      <c r="B18" s="67">
        <v>12</v>
      </c>
      <c r="C18" s="68" t="s">
        <v>173</v>
      </c>
      <c r="D18" s="68" t="s">
        <v>115</v>
      </c>
      <c r="E18" s="68" t="s">
        <v>33</v>
      </c>
      <c r="F18" s="52" t="str">
        <f>LOOKUP(G18,{0;3;4;5;6;7;8;9;10},{"EN APRENDIZAJE";"REFORZAR APRENDIZAJE";"FALTA PRACTICA";"ACEPTABLE";"BUENO";"MUY BUENO";"SOBRESALIENTE";"EXCELENTE"})</f>
        <v>REFORZAR APRENDIZAJE</v>
      </c>
      <c r="G18" s="71">
        <f t="shared" si="0"/>
        <v>3.4</v>
      </c>
      <c r="H18" s="72">
        <f t="shared" si="1"/>
        <v>20.399999999999999</v>
      </c>
      <c r="I18" s="72">
        <v>3.1</v>
      </c>
      <c r="J18" s="72">
        <v>4</v>
      </c>
      <c r="K18" s="72">
        <v>2.1</v>
      </c>
      <c r="L18" s="72">
        <v>3.4</v>
      </c>
      <c r="M18" s="72">
        <v>3.6</v>
      </c>
      <c r="N18" s="72">
        <v>4.2</v>
      </c>
    </row>
    <row r="19" spans="2:14" s="70" customFormat="1" ht="12.75" x14ac:dyDescent="0.2">
      <c r="B19" s="67">
        <v>13</v>
      </c>
      <c r="C19" s="68" t="s">
        <v>543</v>
      </c>
      <c r="D19" s="68" t="s">
        <v>545</v>
      </c>
      <c r="E19" s="68" t="s">
        <v>37</v>
      </c>
      <c r="F19" s="52" t="str">
        <f>LOOKUP(G19,{0;3;4;5;6;7;8;9;10},{"EN APRENDIZAJE";"REFORZAR APRENDIZAJE";"FALTA PRACTICA";"ACEPTABLE";"BUENO";"MUY BUENO";"SOBRESALIENTE";"EXCELENTE"})</f>
        <v>REFORZAR APRENDIZAJE</v>
      </c>
      <c r="G19" s="71">
        <f t="shared" si="0"/>
        <v>3.4</v>
      </c>
      <c r="H19" s="72">
        <f t="shared" si="1"/>
        <v>20.399999999999999</v>
      </c>
      <c r="I19" s="72">
        <v>1.5</v>
      </c>
      <c r="J19" s="72">
        <v>4.4000000000000004</v>
      </c>
      <c r="K19" s="72">
        <v>2.5</v>
      </c>
      <c r="L19" s="72">
        <v>5</v>
      </c>
      <c r="M19" s="72">
        <v>2</v>
      </c>
      <c r="N19" s="72">
        <v>5</v>
      </c>
    </row>
    <row r="20" spans="2:14" s="70" customFormat="1" ht="12.75" x14ac:dyDescent="0.2">
      <c r="B20" s="67">
        <v>14</v>
      </c>
      <c r="C20" s="68" t="s">
        <v>519</v>
      </c>
      <c r="D20" s="68" t="s">
        <v>186</v>
      </c>
      <c r="E20" s="68" t="s">
        <v>33</v>
      </c>
      <c r="F20" s="52" t="str">
        <f>LOOKUP(G20,{0;3;4;5;6;7;8;9;10},{"EN APRENDIZAJE";"REFORZAR APRENDIZAJE";"FALTA PRACTICA";"ACEPTABLE";"BUENO";"MUY BUENO";"SOBRESALIENTE";"EXCELENTE"})</f>
        <v>REFORZAR APRENDIZAJE</v>
      </c>
      <c r="G20" s="71">
        <f t="shared" si="0"/>
        <v>3.3000000000000003</v>
      </c>
      <c r="H20" s="72">
        <f t="shared" si="1"/>
        <v>19.8</v>
      </c>
      <c r="I20" s="72">
        <v>3.3</v>
      </c>
      <c r="J20" s="72">
        <v>3.5</v>
      </c>
      <c r="K20" s="72">
        <v>3.2</v>
      </c>
      <c r="L20" s="72">
        <v>3.7</v>
      </c>
      <c r="M20" s="72">
        <v>3</v>
      </c>
      <c r="N20" s="72">
        <v>3.1</v>
      </c>
    </row>
    <row r="21" spans="2:14" s="70" customFormat="1" ht="12.75" x14ac:dyDescent="0.2">
      <c r="B21" s="67">
        <v>15</v>
      </c>
      <c r="C21" s="68" t="s">
        <v>516</v>
      </c>
      <c r="D21" s="68" t="s">
        <v>141</v>
      </c>
      <c r="E21" s="68" t="s">
        <v>37</v>
      </c>
      <c r="F21" s="52" t="str">
        <f>LOOKUP(G21,{0;3;4;5;6;7;8;9;10},{"EN APRENDIZAJE";"REFORZAR APRENDIZAJE";"FALTA PRACTICA";"ACEPTABLE";"BUENO";"MUY BUENO";"SOBRESALIENTE";"EXCELENTE"})</f>
        <v>REFORZAR APRENDIZAJE</v>
      </c>
      <c r="G21" s="71">
        <f t="shared" si="0"/>
        <v>3.1333333333333333</v>
      </c>
      <c r="H21" s="72">
        <f t="shared" si="1"/>
        <v>18.8</v>
      </c>
      <c r="I21" s="72">
        <v>3</v>
      </c>
      <c r="J21" s="72">
        <v>3.8</v>
      </c>
      <c r="K21" s="72">
        <v>3.1</v>
      </c>
      <c r="L21" s="72">
        <v>2.7</v>
      </c>
      <c r="M21" s="72">
        <v>3.2</v>
      </c>
      <c r="N21" s="72">
        <v>3</v>
      </c>
    </row>
    <row r="22" spans="2:14" s="70" customFormat="1" ht="12.75" x14ac:dyDescent="0.2">
      <c r="B22" s="67">
        <v>16</v>
      </c>
      <c r="C22" s="68" t="s">
        <v>175</v>
      </c>
      <c r="D22" s="68" t="s">
        <v>142</v>
      </c>
      <c r="E22" s="68" t="s">
        <v>33</v>
      </c>
      <c r="F22" s="52" t="str">
        <f>LOOKUP(G22,{0;3;4;5;6;7;8;9;10},{"EN APRENDIZAJE";"REFORZAR APRENDIZAJE";"FALTA PRACTICA";"ACEPTABLE";"BUENO";"MUY BUENO";"SOBRESALIENTE";"EXCELENTE"})</f>
        <v>EN APRENDIZAJE</v>
      </c>
      <c r="G22" s="71">
        <f t="shared" si="0"/>
        <v>2.9500000000000006</v>
      </c>
      <c r="H22" s="72">
        <f t="shared" si="1"/>
        <v>17.700000000000003</v>
      </c>
      <c r="I22" s="72">
        <v>4.0999999999999996</v>
      </c>
      <c r="J22" s="72">
        <v>2.4</v>
      </c>
      <c r="K22" s="72">
        <v>3.1</v>
      </c>
      <c r="L22" s="72">
        <v>2.2000000000000002</v>
      </c>
      <c r="M22" s="72">
        <v>3.9</v>
      </c>
      <c r="N22" s="72">
        <v>2</v>
      </c>
    </row>
    <row r="23" spans="2:14" s="70" customFormat="1" ht="12.75" x14ac:dyDescent="0.2">
      <c r="B23" s="67">
        <v>17</v>
      </c>
      <c r="C23" s="68" t="s">
        <v>508</v>
      </c>
      <c r="D23" s="68" t="s">
        <v>186</v>
      </c>
      <c r="E23" s="68" t="s">
        <v>33</v>
      </c>
      <c r="F23" s="52" t="str">
        <f>LOOKUP(G23,{0;3;4;5;6;7;8;9;10},{"EN APRENDIZAJE";"REFORZAR APRENDIZAJE";"FALTA PRACTICA";"ACEPTABLE";"BUENO";"MUY BUENO";"SOBRESALIENTE";"EXCELENTE"})</f>
        <v>EN APRENDIZAJE</v>
      </c>
      <c r="G23" s="71">
        <f t="shared" si="0"/>
        <v>2.7166666666666668</v>
      </c>
      <c r="H23" s="72">
        <f t="shared" si="1"/>
        <v>16.3</v>
      </c>
      <c r="I23" s="72">
        <v>1.7</v>
      </c>
      <c r="J23" s="72">
        <v>4.3</v>
      </c>
      <c r="K23" s="72">
        <v>1.8</v>
      </c>
      <c r="L23" s="72">
        <v>3.7</v>
      </c>
      <c r="M23" s="72">
        <v>1.9</v>
      </c>
      <c r="N23" s="72">
        <v>2.9</v>
      </c>
    </row>
    <row r="24" spans="2:14" s="70" customFormat="1" ht="12.75" x14ac:dyDescent="0.2">
      <c r="B24" s="67">
        <v>18</v>
      </c>
      <c r="C24" s="68" t="s">
        <v>507</v>
      </c>
      <c r="D24" s="68" t="s">
        <v>137</v>
      </c>
      <c r="E24" s="68" t="s">
        <v>33</v>
      </c>
      <c r="F24" s="52" t="str">
        <f>LOOKUP(G24,{0;3;4;5;6;7;8;9;10},{"EN APRENDIZAJE";"REFORZAR APRENDIZAJE";"FALTA PRACTICA";"ACEPTABLE";"BUENO";"MUY BUENO";"SOBRESALIENTE";"EXCELENTE"})</f>
        <v>EN APRENDIZAJE</v>
      </c>
      <c r="G24" s="71">
        <f t="shared" si="0"/>
        <v>2.6999999999999997</v>
      </c>
      <c r="H24" s="72">
        <f t="shared" si="1"/>
        <v>16.2</v>
      </c>
      <c r="I24" s="72">
        <v>4.5999999999999996</v>
      </c>
      <c r="J24" s="72">
        <v>1</v>
      </c>
      <c r="K24" s="72">
        <v>3.6</v>
      </c>
      <c r="L24" s="72">
        <v>2</v>
      </c>
      <c r="M24" s="72">
        <v>4</v>
      </c>
      <c r="N24" s="72">
        <v>1</v>
      </c>
    </row>
    <row r="25" spans="2:14" s="70" customFormat="1" ht="12.75" x14ac:dyDescent="0.2">
      <c r="B25" s="67">
        <v>19</v>
      </c>
      <c r="C25" s="68" t="s">
        <v>509</v>
      </c>
      <c r="D25" s="68" t="s">
        <v>186</v>
      </c>
      <c r="E25" s="68" t="s">
        <v>33</v>
      </c>
      <c r="F25" s="52" t="str">
        <f>LOOKUP(G25,{0;3;4;5;6;7;8;9;10},{"EN APRENDIZAJE";"REFORZAR APRENDIZAJE";"FALTA PRACTICA";"ACEPTABLE";"BUENO";"MUY BUENO";"SOBRESALIENTE";"EXCELENTE"})</f>
        <v>EN APRENDIZAJE</v>
      </c>
      <c r="G25" s="71">
        <f t="shared" si="0"/>
        <v>2.4833333333333338</v>
      </c>
      <c r="H25" s="72">
        <f t="shared" si="1"/>
        <v>14.900000000000002</v>
      </c>
      <c r="I25" s="72">
        <v>2.7</v>
      </c>
      <c r="J25" s="72">
        <v>2.6</v>
      </c>
      <c r="K25" s="72">
        <v>2.2000000000000002</v>
      </c>
      <c r="L25" s="72">
        <v>1.6</v>
      </c>
      <c r="M25" s="72">
        <v>3.3</v>
      </c>
      <c r="N25" s="72">
        <v>2.5</v>
      </c>
    </row>
    <row r="26" spans="2:14" s="70" customFormat="1" ht="12.75" x14ac:dyDescent="0.2">
      <c r="B26" s="67">
        <v>20</v>
      </c>
      <c r="C26" s="68" t="s">
        <v>506</v>
      </c>
      <c r="D26" s="68" t="s">
        <v>186</v>
      </c>
      <c r="E26" s="68" t="s">
        <v>33</v>
      </c>
      <c r="F26" s="52" t="str">
        <f>LOOKUP(G26,{0;3;4;5;6;7;8;9;10},{"EN APRENDIZAJE";"REFORZAR APRENDIZAJE";"FALTA PRACTICA";"ACEPTABLE";"BUENO";"MUY BUENO";"SOBRESALIENTE";"EXCELENTE"})</f>
        <v>EN APRENDIZAJE</v>
      </c>
      <c r="G26" s="71">
        <f t="shared" si="0"/>
        <v>2.3166666666666669</v>
      </c>
      <c r="H26" s="72">
        <f t="shared" si="1"/>
        <v>13.9</v>
      </c>
      <c r="I26" s="72">
        <v>2.1</v>
      </c>
      <c r="J26" s="72">
        <v>2.7</v>
      </c>
      <c r="K26" s="72">
        <v>2</v>
      </c>
      <c r="L26" s="72">
        <v>2.6</v>
      </c>
      <c r="M26" s="72">
        <v>2.1</v>
      </c>
      <c r="N26" s="72">
        <v>2.4</v>
      </c>
    </row>
    <row r="27" spans="2:14" s="70" customFormat="1" ht="12.75" x14ac:dyDescent="0.2">
      <c r="B27" s="67">
        <v>21</v>
      </c>
      <c r="C27" s="68" t="s">
        <v>515</v>
      </c>
      <c r="D27" s="68" t="s">
        <v>195</v>
      </c>
      <c r="E27" s="68" t="s">
        <v>33</v>
      </c>
      <c r="F27" s="52" t="str">
        <f>LOOKUP(G27,{0;3;4;5;6;7;8;9;10},{"EN APRENDIZAJE";"REFORZAR APRENDIZAJE";"FALTA PRACTICA";"ACEPTABLE";"BUENO";"MUY BUENO";"SOBRESALIENTE";"EXCELENTE"})</f>
        <v>EN APRENDIZAJE</v>
      </c>
      <c r="G27" s="71">
        <f t="shared" si="0"/>
        <v>2.1833333333333331</v>
      </c>
      <c r="H27" s="72">
        <f t="shared" si="1"/>
        <v>13.1</v>
      </c>
      <c r="I27" s="72">
        <v>2.7</v>
      </c>
      <c r="J27" s="72">
        <v>2</v>
      </c>
      <c r="K27" s="72">
        <v>2.5</v>
      </c>
      <c r="L27" s="72">
        <v>1.3</v>
      </c>
      <c r="M27" s="72">
        <v>2.5</v>
      </c>
      <c r="N27" s="72">
        <v>2.1</v>
      </c>
    </row>
    <row r="28" spans="2:14" x14ac:dyDescent="0.25">
      <c r="B28" s="67">
        <v>22</v>
      </c>
      <c r="C28" s="68" t="s">
        <v>510</v>
      </c>
      <c r="D28" s="68" t="s">
        <v>209</v>
      </c>
      <c r="E28" s="68" t="s">
        <v>116</v>
      </c>
      <c r="F28" s="52" t="str">
        <f>LOOKUP(G28,{0;3;4;5;6;7;8;9;10},{"EN APRENDIZAJE";"REFORZAR APRENDIZAJE";"FALTA PRACTICA";"ACEPTABLE";"BUENO";"MUY BUENO";"SOBRESALIENTE";"EXCELENTE"})</f>
        <v>EN APRENDIZAJE</v>
      </c>
      <c r="G28" s="71">
        <f t="shared" si="0"/>
        <v>1.0666666666666667</v>
      </c>
      <c r="H28" s="72">
        <f t="shared" si="1"/>
        <v>6.4</v>
      </c>
      <c r="I28" s="72">
        <v>1.4</v>
      </c>
      <c r="J28" s="72">
        <v>1</v>
      </c>
      <c r="K28" s="72">
        <v>1</v>
      </c>
      <c r="L28" s="72">
        <v>1</v>
      </c>
      <c r="M28" s="72">
        <v>1</v>
      </c>
      <c r="N28" s="72">
        <v>1</v>
      </c>
    </row>
    <row r="29" spans="2:14" hidden="1" x14ac:dyDescent="0.25">
      <c r="B29" s="67">
        <v>23</v>
      </c>
      <c r="C29" s="68" t="s">
        <v>514</v>
      </c>
      <c r="D29" s="68" t="s">
        <v>137</v>
      </c>
      <c r="E29" s="68" t="s">
        <v>33</v>
      </c>
      <c r="F29" s="52" t="str">
        <f>LOOKUP(G29,{0;3;4;5;6;7;8;9;10},{"EN APRENDIZAJE";"REFORZAR APRENDIZAJE";"FALTA PRACTICA";"ACEPTABLE";"BUENO";"MUY BUENO";"SOBRESALIENTE";"EXCELENTE"})</f>
        <v>EN APRENDIZAJE</v>
      </c>
      <c r="G29" s="71">
        <f t="shared" si="0"/>
        <v>0</v>
      </c>
      <c r="H29" s="72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2:14" hidden="1" x14ac:dyDescent="0.25">
      <c r="B30" s="67">
        <v>24</v>
      </c>
      <c r="C30" s="68" t="s">
        <v>520</v>
      </c>
      <c r="D30" s="68" t="s">
        <v>115</v>
      </c>
      <c r="E30" s="68" t="s">
        <v>33</v>
      </c>
      <c r="F30" s="52" t="str">
        <f>LOOKUP(G30,{0;3;4;5;6;7;8;9;10},{"EN APRENDIZAJE";"REFORZAR APRENDIZAJE";"FALTA PRACTICA";"ACEPTABLE";"BUENO";"MUY BUENO";"SOBRESALIENTE";"EXCELENTE"})</f>
        <v>EN APRENDIZAJE</v>
      </c>
      <c r="G30" s="71">
        <f t="shared" si="0"/>
        <v>0</v>
      </c>
      <c r="H30" s="72">
        <f t="shared" si="1"/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</sheetData>
  <sortState ref="B7:N9">
    <sortCondition descending="1" ref="G7:G9"/>
    <sortCondition ref="C7:C9"/>
  </sortState>
  <mergeCells count="8">
    <mergeCell ref="B1:I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8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14.140625" customWidth="1"/>
    <col min="5" max="5" width="13.14062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99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26">
        <v>1</v>
      </c>
      <c r="C7" s="68" t="s">
        <v>180</v>
      </c>
      <c r="D7" s="68" t="s">
        <v>181</v>
      </c>
      <c r="E7" s="68" t="s">
        <v>33</v>
      </c>
      <c r="F7" s="52" t="str">
        <f>LOOKUP(G7,{0;3;4;5;6;7;8;9;10},{"EN APRENDIZAJE";"REFORZAR APRENDIZAJE";"FALTA PRACTICA";"ACEPTABLE";"BUENO";"MUY BUENO";"SOBRESALIENTE";"EXCELENTE"})</f>
        <v>FALTA PRACTICA</v>
      </c>
      <c r="G7" s="12">
        <f>AVERAGE(J7:N7)</f>
        <v>4.12</v>
      </c>
      <c r="H7" s="12">
        <f>SUM(J7:N7)</f>
        <v>20.6</v>
      </c>
      <c r="I7" s="12">
        <v>4.3</v>
      </c>
      <c r="J7" s="12">
        <v>3.8</v>
      </c>
      <c r="K7" s="12">
        <v>4.3</v>
      </c>
      <c r="L7" s="12">
        <v>4</v>
      </c>
      <c r="M7" s="12">
        <v>4.5</v>
      </c>
      <c r="N7" s="12">
        <v>4</v>
      </c>
    </row>
    <row r="8" spans="1:14" x14ac:dyDescent="0.25">
      <c r="B8" s="73">
        <v>2</v>
      </c>
      <c r="C8" s="68" t="s">
        <v>177</v>
      </c>
      <c r="D8" s="68" t="s">
        <v>122</v>
      </c>
      <c r="E8" s="68" t="s">
        <v>33</v>
      </c>
      <c r="F8" s="52" t="str">
        <f>LOOKUP(G8,{0;3;4;5;6;7;8;9;10},{"EN APRENDIZAJE";"REFORZAR APRENDIZAJE";"FALTA PRACTICA";"ACEPTABLE";"BUENO";"MUY BUENO";"SOBRESALIENTE";"EXCELENTE"})</f>
        <v>FALTA PRACTICA</v>
      </c>
      <c r="G8" s="12">
        <f>AVERAGE(J8:N8)</f>
        <v>4.0200000000000005</v>
      </c>
      <c r="H8" s="12">
        <f>SUM(J8:N8)</f>
        <v>20.100000000000001</v>
      </c>
      <c r="I8" s="12">
        <v>4.5</v>
      </c>
      <c r="J8" s="12">
        <v>4.5999999999999996</v>
      </c>
      <c r="K8" s="12">
        <v>2.9</v>
      </c>
      <c r="L8" s="12">
        <v>4.5999999999999996</v>
      </c>
      <c r="M8" s="12">
        <v>3.5</v>
      </c>
      <c r="N8" s="12">
        <v>4.5</v>
      </c>
    </row>
  </sheetData>
  <mergeCells count="8">
    <mergeCell ref="B1:I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N8"/>
  <sheetViews>
    <sheetView zoomScale="90" zoomScaleNormal="90" workbookViewId="0">
      <selection activeCell="L16" sqref="L16"/>
    </sheetView>
  </sheetViews>
  <sheetFormatPr baseColWidth="10" defaultColWidth="11.42578125" defaultRowHeight="15" x14ac:dyDescent="0.25"/>
  <cols>
    <col min="2" max="2" width="6.42578125" bestFit="1" customWidth="1"/>
    <col min="3" max="3" width="32.7109375" customWidth="1"/>
    <col min="4" max="4" width="16.140625" customWidth="1"/>
    <col min="5" max="5" width="11.1406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75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25" t="s">
        <v>449</v>
      </c>
      <c r="D7" s="25" t="s">
        <v>28</v>
      </c>
      <c r="E7" s="25" t="s">
        <v>33</v>
      </c>
      <c r="F7" s="3" t="str">
        <f>LOOKUP(G7,{0;3;4;5;6;7;8;9;10},{"EN APRENDIZAJE";"REFORZAR APRENDIZAJE";"FALTA PRACTICA";"ACEPTABLE";"BUENO";"MUY BUENO";"SOBRESALIENTE";"EXCELENTE"})</f>
        <v>BUENO</v>
      </c>
      <c r="G7" s="12">
        <f>AVERAGE(I7:N7)/10</f>
        <v>6.1333333333333337</v>
      </c>
      <c r="H7" s="12">
        <f>SUM(I7:N7)</f>
        <v>368</v>
      </c>
      <c r="I7" s="12">
        <v>60</v>
      </c>
      <c r="J7" s="12">
        <v>62</v>
      </c>
      <c r="K7" s="12">
        <v>58</v>
      </c>
      <c r="L7" s="12">
        <v>56</v>
      </c>
      <c r="M7" s="12">
        <v>67</v>
      </c>
      <c r="N7" s="12">
        <v>65</v>
      </c>
    </row>
    <row r="8" spans="1:14" x14ac:dyDescent="0.25">
      <c r="B8" s="83">
        <v>2</v>
      </c>
      <c r="C8" s="25" t="s">
        <v>448</v>
      </c>
      <c r="D8" s="25" t="s">
        <v>181</v>
      </c>
      <c r="E8" s="25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>AVERAGE(I8:N8)/10</f>
        <v>5.0333333333333332</v>
      </c>
      <c r="H8" s="12">
        <f>SUM(I8:N8)</f>
        <v>302</v>
      </c>
      <c r="I8" s="12">
        <v>51</v>
      </c>
      <c r="J8" s="12">
        <v>50</v>
      </c>
      <c r="K8" s="12">
        <v>51</v>
      </c>
      <c r="L8" s="12">
        <v>50</v>
      </c>
      <c r="M8" s="12">
        <v>51</v>
      </c>
      <c r="N8" s="12">
        <v>49</v>
      </c>
    </row>
  </sheetData>
  <sortState ref="C7:N9">
    <sortCondition ref="F7:F9" customList="EXCELENTE,SOBRE SALIENTE,MUY BUENO,BUENO,ACEPTABLE,FALTA PRACTICA,REFORZAR APRENDIZAJE,EN APRENDIZAJE"/>
    <sortCondition ref="C7:C9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N10"/>
  <sheetViews>
    <sheetView zoomScale="80" zoomScaleNormal="80" workbookViewId="0">
      <selection activeCell="P15" sqref="P15"/>
    </sheetView>
  </sheetViews>
  <sheetFormatPr baseColWidth="10" defaultColWidth="11.42578125" defaultRowHeight="15" x14ac:dyDescent="0.25"/>
  <cols>
    <col min="2" max="2" width="6.42578125" bestFit="1" customWidth="1"/>
    <col min="3" max="3" width="37.42578125" customWidth="1"/>
    <col min="4" max="4" width="22.7109375" customWidth="1"/>
    <col min="5" max="5" width="18.5703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10"/>
      <c r="C4" s="10"/>
      <c r="D4" s="10"/>
      <c r="E4" s="33"/>
      <c r="F4" s="10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100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73">
        <v>1</v>
      </c>
      <c r="C7" s="62" t="s">
        <v>451</v>
      </c>
      <c r="D7" s="25" t="s">
        <v>142</v>
      </c>
      <c r="E7" s="25" t="s">
        <v>33</v>
      </c>
      <c r="F7" s="52" t="str">
        <f>LOOKUP(G7,{0;3;4;5;6;7;8;9;10},{"EN APRENDIZAJE";"REFORZAR APRENDIZAJE";"FALTA PRACTICA";"ACEPTABLE";"BUENO";"MUY BUENO";"SOBRESALIENTE";"EXCELENTE"})</f>
        <v>FALTA PRACTICA</v>
      </c>
      <c r="G7" s="12">
        <f>AVERAGE(I7:N7)/10</f>
        <v>4.8499999999999996</v>
      </c>
      <c r="H7" s="12">
        <f>SUM(I7:N7)</f>
        <v>291</v>
      </c>
      <c r="I7" s="12">
        <v>54</v>
      </c>
      <c r="J7" s="12">
        <v>48</v>
      </c>
      <c r="K7" s="12">
        <v>57</v>
      </c>
      <c r="L7" s="12">
        <v>50</v>
      </c>
      <c r="M7" s="12">
        <v>44</v>
      </c>
      <c r="N7" s="12">
        <v>38</v>
      </c>
    </row>
    <row r="8" spans="1:14" x14ac:dyDescent="0.25">
      <c r="B8" s="73">
        <v>2</v>
      </c>
      <c r="C8" s="62" t="s">
        <v>452</v>
      </c>
      <c r="D8" s="25" t="s">
        <v>195</v>
      </c>
      <c r="E8" s="25" t="s">
        <v>33</v>
      </c>
      <c r="F8" s="52" t="str">
        <f>LOOKUP(G8,{0;3;4;5;6;7;8;9;10},{"EN APRENDIZAJE";"REFORZAR APRENDIZAJE";"FALTA PRACTICA";"ACEPTABLE";"BUENO";"MUY BUENO";"SOBRESALIENTE";"EXCELENTE"})</f>
        <v>REFORZAR APRENDIZAJE</v>
      </c>
      <c r="G8" s="12">
        <f>AVERAGE(I8:N8)/10</f>
        <v>3.9333333333333336</v>
      </c>
      <c r="H8" s="12">
        <f>SUM(I8:N8)</f>
        <v>236</v>
      </c>
      <c r="I8" s="12">
        <v>40</v>
      </c>
      <c r="J8" s="12">
        <v>38</v>
      </c>
      <c r="K8" s="12">
        <v>42</v>
      </c>
      <c r="L8" s="12">
        <v>32</v>
      </c>
      <c r="M8" s="12">
        <v>41</v>
      </c>
      <c r="N8" s="12">
        <v>43</v>
      </c>
    </row>
    <row r="9" spans="1:14" x14ac:dyDescent="0.25">
      <c r="B9" s="73">
        <v>3</v>
      </c>
      <c r="C9" s="62" t="s">
        <v>450</v>
      </c>
      <c r="D9" s="62" t="s">
        <v>351</v>
      </c>
      <c r="E9" s="62" t="s">
        <v>33</v>
      </c>
      <c r="F9" s="52" t="str">
        <f>LOOKUP(G9,{0;3;4;5;6;7;8;9;10},{"EN APRENDIZAJE";"REFORZAR APRENDIZAJE";"FALTA PRACTICA";"ACEPTABLE";"BUENO";"MUY BUENO";"SOBRESALIENTE";"EXCELENTE"})</f>
        <v>REFORZAR APRENDIZAJE</v>
      </c>
      <c r="G9" s="12">
        <f>AVERAGE(I9:N9)/10</f>
        <v>3.55</v>
      </c>
      <c r="H9" s="12">
        <f>SUM(I9:N9)</f>
        <v>213</v>
      </c>
      <c r="I9" s="12">
        <v>36</v>
      </c>
      <c r="J9" s="12">
        <v>25</v>
      </c>
      <c r="K9" s="12">
        <v>39</v>
      </c>
      <c r="L9" s="12">
        <v>25</v>
      </c>
      <c r="M9" s="12">
        <v>49</v>
      </c>
      <c r="N9" s="12">
        <v>39</v>
      </c>
    </row>
    <row r="10" spans="1:14" x14ac:dyDescent="0.25">
      <c r="B10" s="73">
        <v>4</v>
      </c>
      <c r="C10" s="27" t="s">
        <v>453</v>
      </c>
      <c r="D10" s="27" t="s">
        <v>28</v>
      </c>
      <c r="E10" s="27" t="s">
        <v>33</v>
      </c>
      <c r="F10" s="52" t="str">
        <f>LOOKUP(G10,{0;3;4;5;6;7;8;9;10},{"EN APRENDIZAJE";"REFORZAR APRENDIZAJE";"FALTA PRACTICA";"ACEPTABLE";"BUENO";"MUY BUENO";"SOBRESALIENTE";"EXCELENTE"})</f>
        <v>EN APRENDIZAJE</v>
      </c>
      <c r="G10" s="12">
        <f>AVERAGE(I10:N10)/10</f>
        <v>1.2333333333333334</v>
      </c>
      <c r="H10" s="12">
        <f>SUM(I10:N10)</f>
        <v>74</v>
      </c>
      <c r="I10" s="12">
        <v>10</v>
      </c>
      <c r="J10" s="12">
        <v>19</v>
      </c>
      <c r="K10" s="12">
        <v>10</v>
      </c>
      <c r="L10" s="12">
        <v>15</v>
      </c>
      <c r="M10" s="12">
        <v>10</v>
      </c>
      <c r="N10" s="12">
        <v>10</v>
      </c>
    </row>
  </sheetData>
  <sortState ref="C7:N10">
    <sortCondition ref="F7:F10" customList="EXCELENTE,SOBRE SALIENTE,MUY BUENO,BUENO,ACEPTABLE,FALTA PRACTICA,REFORZAR APRENDIZAJE,EN APRENDIZAJE"/>
    <sortCondition ref="C7:C10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J17" sqref="J17"/>
    </sheetView>
  </sheetViews>
  <sheetFormatPr baseColWidth="10" defaultColWidth="11.42578125" defaultRowHeight="15" x14ac:dyDescent="0.25"/>
  <cols>
    <col min="2" max="2" width="6.42578125" bestFit="1" customWidth="1"/>
    <col min="3" max="3" width="35.5703125" bestFit="1" customWidth="1"/>
    <col min="4" max="4" width="22.7109375" customWidth="1"/>
    <col min="5" max="5" width="18.5703125" customWidth="1"/>
    <col min="6" max="6" width="22.7109375" hidden="1" customWidth="1"/>
    <col min="7" max="7" width="8.42578125" customWidth="1"/>
    <col min="9" max="14" width="10.7109375" customWidth="1"/>
  </cols>
  <sheetData>
    <row r="1" spans="1:15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5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5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5" ht="19.5" thickBot="1" x14ac:dyDescent="0.35">
      <c r="B4" s="76"/>
      <c r="C4" s="76"/>
      <c r="D4" s="76"/>
      <c r="E4" s="76"/>
      <c r="F4" s="76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5" ht="30.95" customHeight="1" thickBot="1" x14ac:dyDescent="0.3">
      <c r="C5" s="102" t="s">
        <v>524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5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5" x14ac:dyDescent="0.25">
      <c r="B7" s="73">
        <v>1</v>
      </c>
      <c r="C7" s="27" t="s">
        <v>130</v>
      </c>
      <c r="D7" s="27" t="s">
        <v>28</v>
      </c>
      <c r="E7" s="27" t="s">
        <v>33</v>
      </c>
      <c r="F7" s="52" t="str">
        <f>LOOKUP(G7,{0;3;4;5;6;7;8;9;10},{"EN APRENDIZAJE";"REFORZAR APRENDIZAJE";"FALTA PRACTICA";"ACEPTABLE";"BUENO";"MUY BUENO";"SOBRESALIENTE";"EXCELENTE"})</f>
        <v>EN APRENDIZAJE</v>
      </c>
      <c r="G7" s="12">
        <f t="shared" ref="G7" si="0">AVERAGE(I7:N7)/10</f>
        <v>2.5166666666666666</v>
      </c>
      <c r="H7" s="12">
        <f t="shared" ref="H7" si="1">SUM(I7:N7)</f>
        <v>151</v>
      </c>
      <c r="I7" s="12">
        <v>31</v>
      </c>
      <c r="J7" s="12">
        <v>20</v>
      </c>
      <c r="K7" s="12">
        <v>30</v>
      </c>
      <c r="L7" s="12">
        <v>20</v>
      </c>
      <c r="M7" s="12">
        <v>30</v>
      </c>
      <c r="N7" s="12">
        <v>20</v>
      </c>
      <c r="O7" s="89"/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25"/>
  <sheetViews>
    <sheetView zoomScale="80" zoomScaleNormal="80" workbookViewId="0">
      <selection activeCell="R25" sqref="R25"/>
    </sheetView>
  </sheetViews>
  <sheetFormatPr baseColWidth="10" defaultColWidth="11.42578125" defaultRowHeight="15" x14ac:dyDescent="0.25"/>
  <cols>
    <col min="2" max="2" width="6.42578125" bestFit="1" customWidth="1"/>
    <col min="3" max="3" width="38.42578125" bestFit="1" customWidth="1"/>
    <col min="4" max="4" width="27.28515625" customWidth="1"/>
    <col min="5" max="5" width="19.8554687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6" t="str">
        <f>Principal!B1</f>
        <v xml:space="preserve">II FESTIVAL NACIONAL DE PATINAJE ARTISTICO, CATEGORIAS NOVATOS E INICIACIÓN </v>
      </c>
      <c r="C1" s="6"/>
      <c r="D1" s="6"/>
      <c r="E1" s="6"/>
      <c r="F1" s="6"/>
      <c r="G1" s="6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77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73">
        <v>1</v>
      </c>
      <c r="C7" s="27" t="s">
        <v>163</v>
      </c>
      <c r="D7" s="27" t="s">
        <v>115</v>
      </c>
      <c r="E7" s="27" t="s">
        <v>33</v>
      </c>
      <c r="F7" s="52" t="str">
        <f>LOOKUP(G7,{0;3;4;5;6;7;8;9;10},{"EN APRENDIZAJE";"REFORZAR APRENDIZAJE";"FALTA PRACTICA";"ACEPTABLE";"BUENO";"MUY BUENO";"SOBRESALIENTE";"EXCELENTE"})</f>
        <v>BUENO</v>
      </c>
      <c r="G7" s="12">
        <f t="shared" ref="G7:G25" si="0">AVERAGE(I7:N7)/10</f>
        <v>6.65</v>
      </c>
      <c r="H7" s="12">
        <f t="shared" ref="H7:H25" si="1">SUM(I7:N7)</f>
        <v>399</v>
      </c>
      <c r="I7" s="12">
        <v>68</v>
      </c>
      <c r="J7" s="12">
        <v>66</v>
      </c>
      <c r="K7" s="12">
        <v>68</v>
      </c>
      <c r="L7" s="12">
        <v>64</v>
      </c>
      <c r="M7" s="12">
        <v>68</v>
      </c>
      <c r="N7" s="12">
        <v>65</v>
      </c>
    </row>
    <row r="8" spans="1:14" x14ac:dyDescent="0.25">
      <c r="B8" s="73">
        <v>2</v>
      </c>
      <c r="C8" s="27" t="s">
        <v>166</v>
      </c>
      <c r="D8" s="27" t="s">
        <v>115</v>
      </c>
      <c r="E8" s="27" t="s">
        <v>33</v>
      </c>
      <c r="F8" s="52" t="str">
        <f>LOOKUP(G8,{0;3;4;5;6;7;8;9;10},{"EN APRENDIZAJE";"REFORZAR APRENDIZAJE";"FALTA PRACTICA";"ACEPTABLE";"BUENO";"MUY BUENO";"SOBRESALIENTE";"EXCELENTE"})</f>
        <v>ACEPTABLE</v>
      </c>
      <c r="G8" s="12">
        <f t="shared" si="0"/>
        <v>5.75</v>
      </c>
      <c r="H8" s="12">
        <f t="shared" si="1"/>
        <v>345</v>
      </c>
      <c r="I8" s="12">
        <v>61</v>
      </c>
      <c r="J8" s="12">
        <v>60</v>
      </c>
      <c r="K8" s="12">
        <v>54</v>
      </c>
      <c r="L8" s="12">
        <v>52</v>
      </c>
      <c r="M8" s="12">
        <v>59</v>
      </c>
      <c r="N8" s="12">
        <v>59</v>
      </c>
    </row>
    <row r="9" spans="1:14" x14ac:dyDescent="0.25">
      <c r="B9" s="73">
        <v>3</v>
      </c>
      <c r="C9" s="27" t="s">
        <v>457</v>
      </c>
      <c r="D9" s="27" t="s">
        <v>230</v>
      </c>
      <c r="E9" s="27" t="s">
        <v>33</v>
      </c>
      <c r="F9" s="52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5.65</v>
      </c>
      <c r="H9" s="12">
        <f t="shared" si="1"/>
        <v>339</v>
      </c>
      <c r="I9" s="12">
        <v>60</v>
      </c>
      <c r="J9" s="12">
        <v>54</v>
      </c>
      <c r="K9" s="12">
        <v>58</v>
      </c>
      <c r="L9" s="12">
        <v>50</v>
      </c>
      <c r="M9" s="12">
        <v>60</v>
      </c>
      <c r="N9" s="12">
        <v>57</v>
      </c>
    </row>
    <row r="10" spans="1:14" x14ac:dyDescent="0.25">
      <c r="B10" s="73">
        <v>4</v>
      </c>
      <c r="C10" s="27" t="s">
        <v>461</v>
      </c>
      <c r="D10" s="27" t="s">
        <v>181</v>
      </c>
      <c r="E10" s="27" t="s">
        <v>33</v>
      </c>
      <c r="F10" s="52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5.6333333333333337</v>
      </c>
      <c r="H10" s="12">
        <f t="shared" si="1"/>
        <v>338</v>
      </c>
      <c r="I10" s="12">
        <v>63</v>
      </c>
      <c r="J10" s="12">
        <v>52</v>
      </c>
      <c r="K10" s="12">
        <v>60</v>
      </c>
      <c r="L10" s="12">
        <v>50</v>
      </c>
      <c r="M10" s="12">
        <v>56</v>
      </c>
      <c r="N10" s="12">
        <v>57</v>
      </c>
    </row>
    <row r="11" spans="1:14" x14ac:dyDescent="0.25">
      <c r="B11" s="73">
        <v>5</v>
      </c>
      <c r="C11" s="27" t="s">
        <v>465</v>
      </c>
      <c r="D11" s="27" t="s">
        <v>466</v>
      </c>
      <c r="E11" s="27" t="s">
        <v>33</v>
      </c>
      <c r="F11" s="52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</v>
      </c>
      <c r="H11" s="12">
        <f t="shared" si="1"/>
        <v>300</v>
      </c>
      <c r="I11" s="12">
        <v>50</v>
      </c>
      <c r="J11" s="12">
        <v>50</v>
      </c>
      <c r="K11" s="12">
        <v>51</v>
      </c>
      <c r="L11" s="12">
        <v>47</v>
      </c>
      <c r="M11" s="12">
        <v>50</v>
      </c>
      <c r="N11" s="12">
        <v>52</v>
      </c>
    </row>
    <row r="12" spans="1:14" x14ac:dyDescent="0.25">
      <c r="B12" s="73">
        <v>6</v>
      </c>
      <c r="C12" s="27" t="s">
        <v>463</v>
      </c>
      <c r="D12" s="27" t="s">
        <v>186</v>
      </c>
      <c r="E12" s="27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12">
        <f t="shared" si="0"/>
        <v>4.8</v>
      </c>
      <c r="H12" s="12">
        <f t="shared" si="1"/>
        <v>288</v>
      </c>
      <c r="I12" s="12">
        <v>49</v>
      </c>
      <c r="J12" s="12">
        <v>44</v>
      </c>
      <c r="K12" s="12">
        <v>49</v>
      </c>
      <c r="L12" s="12">
        <v>46</v>
      </c>
      <c r="M12" s="12">
        <v>51</v>
      </c>
      <c r="N12" s="12">
        <v>49</v>
      </c>
    </row>
    <row r="13" spans="1:14" x14ac:dyDescent="0.25">
      <c r="B13" s="73">
        <v>7</v>
      </c>
      <c r="C13" s="27" t="s">
        <v>455</v>
      </c>
      <c r="D13" s="27" t="s">
        <v>136</v>
      </c>
      <c r="E13" s="27" t="s">
        <v>36</v>
      </c>
      <c r="F13" s="52" t="str">
        <f>LOOKUP(G13,{0;3;4;5;6;7;8;9;10},{"EN APRENDIZAJE";"REFORZAR APRENDIZAJE";"FALTA PRACTICA";"ACEPTABLE";"BUENO";"MUY BUENO";"SOBRESALIENTE";"EXCELENTE"})</f>
        <v>FALTA PRACTICA</v>
      </c>
      <c r="G13" s="12">
        <f t="shared" si="0"/>
        <v>4.8</v>
      </c>
      <c r="H13" s="12">
        <f t="shared" si="1"/>
        <v>288</v>
      </c>
      <c r="I13" s="12">
        <v>48</v>
      </c>
      <c r="J13" s="12">
        <v>42</v>
      </c>
      <c r="K13" s="12">
        <v>53</v>
      </c>
      <c r="L13" s="12">
        <v>42</v>
      </c>
      <c r="M13" s="12">
        <v>49</v>
      </c>
      <c r="N13" s="12">
        <v>54</v>
      </c>
    </row>
    <row r="14" spans="1:14" x14ac:dyDescent="0.25">
      <c r="B14" s="73">
        <v>8</v>
      </c>
      <c r="C14" s="27" t="s">
        <v>462</v>
      </c>
      <c r="D14" s="27" t="s">
        <v>202</v>
      </c>
      <c r="E14" s="27" t="s">
        <v>36</v>
      </c>
      <c r="F14" s="52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4.7666666666666666</v>
      </c>
      <c r="H14" s="12">
        <f t="shared" si="1"/>
        <v>286</v>
      </c>
      <c r="I14" s="12">
        <v>53</v>
      </c>
      <c r="J14" s="12">
        <v>49</v>
      </c>
      <c r="K14" s="12">
        <v>52</v>
      </c>
      <c r="L14" s="12">
        <v>48</v>
      </c>
      <c r="M14" s="12">
        <v>45</v>
      </c>
      <c r="N14" s="12">
        <v>39</v>
      </c>
    </row>
    <row r="15" spans="1:14" x14ac:dyDescent="0.25">
      <c r="B15" s="73">
        <v>9</v>
      </c>
      <c r="C15" s="27" t="s">
        <v>456</v>
      </c>
      <c r="D15" s="27" t="s">
        <v>202</v>
      </c>
      <c r="E15" s="27" t="s">
        <v>36</v>
      </c>
      <c r="F15" s="52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4.5333333333333332</v>
      </c>
      <c r="H15" s="12">
        <f t="shared" si="1"/>
        <v>272</v>
      </c>
      <c r="I15" s="12">
        <v>41</v>
      </c>
      <c r="J15" s="12">
        <v>40</v>
      </c>
      <c r="K15" s="12">
        <v>47</v>
      </c>
      <c r="L15" s="12">
        <v>45</v>
      </c>
      <c r="M15" s="12">
        <v>50</v>
      </c>
      <c r="N15" s="12">
        <v>49</v>
      </c>
    </row>
    <row r="16" spans="1:14" x14ac:dyDescent="0.25">
      <c r="B16" s="73">
        <v>10</v>
      </c>
      <c r="C16" s="27" t="s">
        <v>458</v>
      </c>
      <c r="D16" s="27" t="s">
        <v>186</v>
      </c>
      <c r="E16" s="27" t="s">
        <v>33</v>
      </c>
      <c r="F16" s="52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4.3333333333333339</v>
      </c>
      <c r="H16" s="12">
        <f t="shared" si="1"/>
        <v>260</v>
      </c>
      <c r="I16" s="12">
        <v>50</v>
      </c>
      <c r="J16" s="12">
        <v>39</v>
      </c>
      <c r="K16" s="12">
        <v>43</v>
      </c>
      <c r="L16" s="12">
        <v>31</v>
      </c>
      <c r="M16" s="12">
        <v>53</v>
      </c>
      <c r="N16" s="12">
        <v>44</v>
      </c>
    </row>
    <row r="17" spans="2:14" x14ac:dyDescent="0.25">
      <c r="B17" s="73">
        <v>11</v>
      </c>
      <c r="C17" s="27" t="s">
        <v>146</v>
      </c>
      <c r="D17" s="27" t="s">
        <v>115</v>
      </c>
      <c r="E17" s="27" t="s">
        <v>33</v>
      </c>
      <c r="F17" s="52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4.25</v>
      </c>
      <c r="H17" s="12">
        <f t="shared" si="1"/>
        <v>255</v>
      </c>
      <c r="I17" s="12">
        <v>40</v>
      </c>
      <c r="J17" s="12">
        <v>44</v>
      </c>
      <c r="K17" s="12">
        <v>40</v>
      </c>
      <c r="L17" s="12">
        <v>42</v>
      </c>
      <c r="M17" s="12">
        <v>42</v>
      </c>
      <c r="N17" s="12">
        <v>47</v>
      </c>
    </row>
    <row r="18" spans="2:14" x14ac:dyDescent="0.25">
      <c r="B18" s="73">
        <v>12</v>
      </c>
      <c r="C18" s="27" t="s">
        <v>167</v>
      </c>
      <c r="D18" s="27" t="s">
        <v>202</v>
      </c>
      <c r="E18" s="27" t="s">
        <v>36</v>
      </c>
      <c r="F18" s="52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4.1666666666666661</v>
      </c>
      <c r="H18" s="12">
        <f t="shared" si="1"/>
        <v>250</v>
      </c>
      <c r="I18" s="12">
        <v>37</v>
      </c>
      <c r="J18" s="12">
        <v>40</v>
      </c>
      <c r="K18" s="12">
        <v>40</v>
      </c>
      <c r="L18" s="12">
        <v>40</v>
      </c>
      <c r="M18" s="12">
        <v>44</v>
      </c>
      <c r="N18" s="12">
        <v>49</v>
      </c>
    </row>
    <row r="19" spans="2:14" x14ac:dyDescent="0.25">
      <c r="B19" s="73">
        <v>13</v>
      </c>
      <c r="C19" s="27" t="s">
        <v>164</v>
      </c>
      <c r="D19" s="27" t="s">
        <v>29</v>
      </c>
      <c r="E19" s="27" t="s">
        <v>33</v>
      </c>
      <c r="F19" s="52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4.1333333333333337</v>
      </c>
      <c r="H19" s="12">
        <f t="shared" si="1"/>
        <v>248</v>
      </c>
      <c r="I19" s="12">
        <v>43</v>
      </c>
      <c r="J19" s="12">
        <v>35</v>
      </c>
      <c r="K19" s="12">
        <v>52</v>
      </c>
      <c r="L19" s="12">
        <v>42</v>
      </c>
      <c r="M19" s="12">
        <v>42</v>
      </c>
      <c r="N19" s="12">
        <v>34</v>
      </c>
    </row>
    <row r="20" spans="2:14" x14ac:dyDescent="0.25">
      <c r="B20" s="73">
        <v>14</v>
      </c>
      <c r="C20" s="27" t="s">
        <v>162</v>
      </c>
      <c r="D20" s="27" t="s">
        <v>136</v>
      </c>
      <c r="E20" s="27" t="s">
        <v>36</v>
      </c>
      <c r="F20" s="52" t="str">
        <f>LOOKUP(G20,{0;3;4;5;6;7;8;9;10},{"EN APRENDIZAJE";"REFORZAR APRENDIZAJE";"FALTA PRACTICA";"ACEPTABLE";"BUENO";"MUY BUENO";"SOBRESALIENTE";"EXCELENTE"})</f>
        <v>REFORZAR APRENDIZAJE</v>
      </c>
      <c r="G20" s="12">
        <f t="shared" si="0"/>
        <v>3.9333333333333336</v>
      </c>
      <c r="H20" s="12">
        <f t="shared" si="1"/>
        <v>236</v>
      </c>
      <c r="I20" s="12">
        <v>44</v>
      </c>
      <c r="J20" s="12">
        <v>33</v>
      </c>
      <c r="K20" s="12">
        <v>42</v>
      </c>
      <c r="L20" s="12">
        <v>30</v>
      </c>
      <c r="M20" s="12">
        <v>49</v>
      </c>
      <c r="N20" s="12">
        <v>38</v>
      </c>
    </row>
    <row r="21" spans="2:14" x14ac:dyDescent="0.25">
      <c r="B21" s="73">
        <v>15</v>
      </c>
      <c r="C21" s="27" t="s">
        <v>467</v>
      </c>
      <c r="D21" s="27" t="s">
        <v>232</v>
      </c>
      <c r="E21" s="27" t="s">
        <v>33</v>
      </c>
      <c r="F21" s="52" t="str">
        <f>LOOKUP(G21,{0;3;4;5;6;7;8;9;10},{"EN APRENDIZAJE";"REFORZAR APRENDIZAJE";"FALTA PRACTICA";"ACEPTABLE";"BUENO";"MUY BUENO";"SOBRESALIENTE";"EXCELENTE"})</f>
        <v>REFORZAR APRENDIZAJE</v>
      </c>
      <c r="G21" s="12">
        <f t="shared" si="0"/>
        <v>3.8333333333333335</v>
      </c>
      <c r="H21" s="12">
        <f t="shared" si="1"/>
        <v>230</v>
      </c>
      <c r="I21" s="12">
        <v>43</v>
      </c>
      <c r="J21" s="12">
        <v>30</v>
      </c>
      <c r="K21" s="12">
        <v>39</v>
      </c>
      <c r="L21" s="12">
        <v>28</v>
      </c>
      <c r="M21" s="12">
        <v>50</v>
      </c>
      <c r="N21" s="12">
        <v>40</v>
      </c>
    </row>
    <row r="22" spans="2:14" x14ac:dyDescent="0.25">
      <c r="B22" s="73">
        <v>16</v>
      </c>
      <c r="C22" s="27" t="s">
        <v>460</v>
      </c>
      <c r="D22" s="27" t="s">
        <v>115</v>
      </c>
      <c r="E22" s="27" t="s">
        <v>33</v>
      </c>
      <c r="F22" s="52" t="str">
        <f>LOOKUP(G22,{0;3;4;5;6;7;8;9;10},{"EN APRENDIZAJE";"REFORZAR APRENDIZAJE";"FALTA PRACTICA";"ACEPTABLE";"BUENO";"MUY BUENO";"SOBRESALIENTE";"EXCELENTE"})</f>
        <v>REFORZAR APRENDIZAJE</v>
      </c>
      <c r="G22" s="12">
        <f t="shared" si="0"/>
        <v>3.5666666666666664</v>
      </c>
      <c r="H22" s="12">
        <f t="shared" si="1"/>
        <v>214</v>
      </c>
      <c r="I22" s="12">
        <v>36</v>
      </c>
      <c r="J22" s="12">
        <v>30</v>
      </c>
      <c r="K22" s="12">
        <v>38</v>
      </c>
      <c r="L22" s="12">
        <v>32</v>
      </c>
      <c r="M22" s="12">
        <v>40</v>
      </c>
      <c r="N22" s="12">
        <v>38</v>
      </c>
    </row>
    <row r="23" spans="2:14" x14ac:dyDescent="0.25">
      <c r="B23" s="73">
        <v>17</v>
      </c>
      <c r="C23" s="27" t="s">
        <v>165</v>
      </c>
      <c r="D23" s="27" t="s">
        <v>28</v>
      </c>
      <c r="E23" s="27" t="s">
        <v>33</v>
      </c>
      <c r="F23" s="52" t="str">
        <f>LOOKUP(G23,{0;3;4;5;6;7;8;9;10},{"EN APRENDIZAJE";"REFORZAR APRENDIZAJE";"FALTA PRACTICA";"ACEPTABLE";"BUENO";"MUY BUENO";"SOBRESALIENTE";"EXCELENTE"})</f>
        <v>REFORZAR APRENDIZAJE</v>
      </c>
      <c r="G23" s="12">
        <f t="shared" si="0"/>
        <v>3.5333333333333337</v>
      </c>
      <c r="H23" s="12">
        <f t="shared" si="1"/>
        <v>212</v>
      </c>
      <c r="I23" s="12">
        <v>33</v>
      </c>
      <c r="J23" s="12">
        <v>33</v>
      </c>
      <c r="K23" s="12">
        <v>32</v>
      </c>
      <c r="L23" s="12">
        <v>32</v>
      </c>
      <c r="M23" s="12">
        <v>43</v>
      </c>
      <c r="N23" s="12">
        <v>39</v>
      </c>
    </row>
    <row r="24" spans="2:14" x14ac:dyDescent="0.25">
      <c r="B24" s="73">
        <v>18</v>
      </c>
      <c r="C24" s="27" t="s">
        <v>459</v>
      </c>
      <c r="D24" s="27" t="s">
        <v>195</v>
      </c>
      <c r="E24" s="27" t="s">
        <v>33</v>
      </c>
      <c r="F24" s="52" t="str">
        <f>LOOKUP(G24,{0;3;4;5;6;7;8;9;10},{"EN APRENDIZAJE";"REFORZAR APRENDIZAJE";"FALTA PRACTICA";"ACEPTABLE";"BUENO";"MUY BUENO";"SOBRESALIENTE";"EXCELENTE"})</f>
        <v>REFORZAR APRENDIZAJE</v>
      </c>
      <c r="G24" s="12">
        <f t="shared" si="0"/>
        <v>3.05</v>
      </c>
      <c r="H24" s="12">
        <f t="shared" si="1"/>
        <v>183</v>
      </c>
      <c r="I24" s="12">
        <v>35</v>
      </c>
      <c r="J24" s="12">
        <v>25</v>
      </c>
      <c r="K24" s="12">
        <v>39</v>
      </c>
      <c r="L24" s="12">
        <v>25</v>
      </c>
      <c r="M24" s="12">
        <v>39</v>
      </c>
      <c r="N24" s="12">
        <v>20</v>
      </c>
    </row>
    <row r="25" spans="2:14" x14ac:dyDescent="0.25">
      <c r="B25" s="73">
        <v>19</v>
      </c>
      <c r="C25" s="27" t="s">
        <v>161</v>
      </c>
      <c r="D25" s="27" t="s">
        <v>29</v>
      </c>
      <c r="E25" s="27" t="s">
        <v>33</v>
      </c>
      <c r="F25" s="52" t="str">
        <f>LOOKUP(G25,{0;3;4;5;6;7;8;9;10},{"EN APRENDIZAJE";"REFORZAR APRENDIZAJE";"FALTA PRACTICA";"ACEPTABLE";"BUENO";"MUY BUENO";"SOBRESALIENTE";"EXCELENTE"})</f>
        <v>EN APRENDIZAJE</v>
      </c>
      <c r="G25" s="12">
        <f t="shared" si="0"/>
        <v>0</v>
      </c>
      <c r="H25" s="12">
        <f t="shared" si="1"/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</sheetData>
  <sortState ref="C7:N16">
    <sortCondition ref="F7:F16" customList="EXCELENTE,SOBRE SALIENTE,MUY BUENO,BUENO,ACEPTABLE,FALTA PRACTICA,REFORZAR APRENDIZAJE,EN APRENDIZAJE"/>
    <sortCondition ref="C7:C16"/>
  </sortState>
  <mergeCells count="7"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35" bestFit="1" customWidth="1"/>
    <col min="4" max="4" width="27.28515625" customWidth="1"/>
    <col min="5" max="5" width="19.8554687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63"/>
      <c r="C4" s="63"/>
      <c r="D4" s="63"/>
      <c r="E4" s="63"/>
      <c r="F4" s="63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78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98">
        <v>1</v>
      </c>
      <c r="C7" s="5" t="s">
        <v>525</v>
      </c>
      <c r="D7" s="5" t="s">
        <v>28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REFORZAR APRENDIZAJE</v>
      </c>
      <c r="G7" s="12">
        <f t="shared" ref="G7" si="0">AVERAGE(I7:N7)/10</f>
        <v>3.6666666666666665</v>
      </c>
      <c r="H7" s="12">
        <f t="shared" ref="H7" si="1">SUM(I7:N7)</f>
        <v>220</v>
      </c>
      <c r="I7" s="12">
        <v>38</v>
      </c>
      <c r="J7" s="12">
        <v>34</v>
      </c>
      <c r="K7" s="12">
        <v>38</v>
      </c>
      <c r="L7" s="12">
        <v>34</v>
      </c>
      <c r="M7" s="12">
        <v>40</v>
      </c>
      <c r="N7" s="12">
        <v>36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27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9.7109375" bestFit="1" customWidth="1"/>
    <col min="4" max="4" width="16.28515625" bestFit="1" customWidth="1"/>
    <col min="5" max="5" width="12.285156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13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481</v>
      </c>
      <c r="D7" s="5" t="s">
        <v>215</v>
      </c>
      <c r="E7" s="5" t="s">
        <v>33</v>
      </c>
      <c r="F7" s="52" t="str">
        <f>LOOKUP(G7,{0;3;4;5;6;7;8;9;10},{"EN APRENDIZAJE";"REFORZAR APRENDIZAJE";"FALTA PRACTICA";"ACEPTABLE";"BUENO";"MUY BUENO";"SOBRESALIENTE";"EXCELENTE"})</f>
        <v>BUENO</v>
      </c>
      <c r="G7" s="8">
        <f t="shared" ref="G7:G27" si="0">AVERAGE(I7:N7)/10</f>
        <v>6.666666666666667</v>
      </c>
      <c r="H7" s="12">
        <f t="shared" ref="H7:H27" si="1">SUM(I7:N7)</f>
        <v>400</v>
      </c>
      <c r="I7" s="12">
        <v>73</v>
      </c>
      <c r="J7" s="12">
        <v>75</v>
      </c>
      <c r="K7" s="12">
        <v>64</v>
      </c>
      <c r="L7" s="12">
        <v>66</v>
      </c>
      <c r="M7" s="12">
        <v>60</v>
      </c>
      <c r="N7" s="12">
        <v>62</v>
      </c>
    </row>
    <row r="8" spans="1:14" x14ac:dyDescent="0.25">
      <c r="B8" s="83">
        <v>2</v>
      </c>
      <c r="C8" s="5" t="s">
        <v>474</v>
      </c>
      <c r="D8" s="5" t="s">
        <v>195</v>
      </c>
      <c r="E8" s="5" t="s">
        <v>33</v>
      </c>
      <c r="F8" s="52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5.65</v>
      </c>
      <c r="H8" s="12">
        <f t="shared" si="1"/>
        <v>339</v>
      </c>
      <c r="I8" s="12">
        <v>63</v>
      </c>
      <c r="J8" s="12">
        <v>65</v>
      </c>
      <c r="K8" s="12">
        <v>51</v>
      </c>
      <c r="L8" s="12">
        <v>50</v>
      </c>
      <c r="M8" s="12">
        <v>56</v>
      </c>
      <c r="N8" s="12">
        <v>54</v>
      </c>
    </row>
    <row r="9" spans="1:14" x14ac:dyDescent="0.25">
      <c r="B9" s="83">
        <v>3</v>
      </c>
      <c r="C9" s="5" t="s">
        <v>479</v>
      </c>
      <c r="D9" s="5" t="s">
        <v>195</v>
      </c>
      <c r="E9" s="5" t="s">
        <v>33</v>
      </c>
      <c r="F9" s="52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5.65</v>
      </c>
      <c r="H9" s="12">
        <f t="shared" si="1"/>
        <v>339</v>
      </c>
      <c r="I9" s="12">
        <v>53</v>
      </c>
      <c r="J9" s="12">
        <v>54</v>
      </c>
      <c r="K9" s="12">
        <v>64</v>
      </c>
      <c r="L9" s="12">
        <v>62</v>
      </c>
      <c r="M9" s="12">
        <v>54</v>
      </c>
      <c r="N9" s="12">
        <v>52</v>
      </c>
    </row>
    <row r="10" spans="1:14" x14ac:dyDescent="0.25">
      <c r="B10" s="83">
        <v>4</v>
      </c>
      <c r="C10" s="5" t="s">
        <v>473</v>
      </c>
      <c r="D10" s="5" t="s">
        <v>181</v>
      </c>
      <c r="E10" s="5" t="s">
        <v>33</v>
      </c>
      <c r="F10" s="52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5.5833333333333339</v>
      </c>
      <c r="H10" s="12">
        <f t="shared" si="1"/>
        <v>335</v>
      </c>
      <c r="I10" s="12">
        <v>57</v>
      </c>
      <c r="J10" s="12">
        <v>55</v>
      </c>
      <c r="K10" s="12">
        <v>60</v>
      </c>
      <c r="L10" s="12">
        <v>58</v>
      </c>
      <c r="M10" s="12">
        <v>53</v>
      </c>
      <c r="N10" s="12">
        <v>52</v>
      </c>
    </row>
    <row r="11" spans="1:14" x14ac:dyDescent="0.25">
      <c r="B11" s="83">
        <v>5</v>
      </c>
      <c r="C11" s="5" t="s">
        <v>480</v>
      </c>
      <c r="D11" s="5" t="s">
        <v>181</v>
      </c>
      <c r="E11" s="5" t="s">
        <v>33</v>
      </c>
      <c r="F11" s="52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5.5</v>
      </c>
      <c r="H11" s="12">
        <f t="shared" si="1"/>
        <v>330</v>
      </c>
      <c r="I11" s="12">
        <v>56</v>
      </c>
      <c r="J11" s="12">
        <v>58</v>
      </c>
      <c r="K11" s="12">
        <v>50</v>
      </c>
      <c r="L11" s="12">
        <v>48</v>
      </c>
      <c r="M11" s="12">
        <v>60</v>
      </c>
      <c r="N11" s="12">
        <v>58</v>
      </c>
    </row>
    <row r="12" spans="1:14" x14ac:dyDescent="0.25">
      <c r="B12" s="83">
        <v>6</v>
      </c>
      <c r="C12" s="5" t="s">
        <v>168</v>
      </c>
      <c r="D12" s="5" t="s">
        <v>115</v>
      </c>
      <c r="E12" s="5" t="s">
        <v>33</v>
      </c>
      <c r="F12" s="52" t="str">
        <f>LOOKUP(G12,{0;3;4;5;6;7;8;9;10},{"EN APRENDIZAJE";"REFORZAR APRENDIZAJE";"FALTA PRACTICA";"ACEPTABLE";"BUENO";"MUY BUENO";"SOBRESALIENTE";"EXCELENTE"})</f>
        <v>ACEPTABLE</v>
      </c>
      <c r="G12" s="8">
        <f t="shared" si="0"/>
        <v>5.4166666666666661</v>
      </c>
      <c r="H12" s="12">
        <f t="shared" si="1"/>
        <v>325</v>
      </c>
      <c r="I12" s="12">
        <v>53</v>
      </c>
      <c r="J12" s="12">
        <v>55</v>
      </c>
      <c r="K12" s="12">
        <v>54</v>
      </c>
      <c r="L12" s="12">
        <v>52</v>
      </c>
      <c r="M12" s="12">
        <v>57</v>
      </c>
      <c r="N12" s="12">
        <v>54</v>
      </c>
    </row>
    <row r="13" spans="1:14" x14ac:dyDescent="0.25">
      <c r="B13" s="83">
        <v>7</v>
      </c>
      <c r="C13" s="5" t="s">
        <v>482</v>
      </c>
      <c r="D13" s="5" t="s">
        <v>186</v>
      </c>
      <c r="E13" s="5" t="s">
        <v>33</v>
      </c>
      <c r="F13" s="52" t="str">
        <f>LOOKUP(G13,{0;3;4;5;6;7;8;9;10},{"EN APRENDIZAJE";"REFORZAR APRENDIZAJE";"FALTA PRACTICA";"ACEPTABLE";"BUENO";"MUY BUENO";"SOBRESALIENTE";"EXCELENTE"})</f>
        <v>ACEPTABLE</v>
      </c>
      <c r="G13" s="8">
        <f t="shared" si="0"/>
        <v>5.3</v>
      </c>
      <c r="H13" s="12">
        <f t="shared" si="1"/>
        <v>318</v>
      </c>
      <c r="I13" s="12">
        <v>57</v>
      </c>
      <c r="J13" s="12">
        <v>55</v>
      </c>
      <c r="K13" s="12">
        <v>58</v>
      </c>
      <c r="L13" s="12">
        <v>56</v>
      </c>
      <c r="M13" s="12">
        <v>48</v>
      </c>
      <c r="N13" s="12">
        <v>44</v>
      </c>
    </row>
    <row r="14" spans="1:14" x14ac:dyDescent="0.25">
      <c r="B14" s="83">
        <v>8</v>
      </c>
      <c r="C14" s="5" t="s">
        <v>485</v>
      </c>
      <c r="D14" s="5" t="s">
        <v>215</v>
      </c>
      <c r="E14" s="5" t="s">
        <v>33</v>
      </c>
      <c r="F14" s="52" t="str">
        <f>LOOKUP(G14,{0;3;4;5;6;7;8;9;10},{"EN APRENDIZAJE";"REFORZAR APRENDIZAJE";"FALTA PRACTICA";"ACEPTABLE";"BUENO";"MUY BUENO";"SOBRESALIENTE";"EXCELENTE"})</f>
        <v>ACEPTABLE</v>
      </c>
      <c r="G14" s="8">
        <f t="shared" si="0"/>
        <v>5.2833333333333332</v>
      </c>
      <c r="H14" s="12">
        <f t="shared" si="1"/>
        <v>317</v>
      </c>
      <c r="I14" s="12">
        <v>55</v>
      </c>
      <c r="J14" s="12">
        <v>56</v>
      </c>
      <c r="K14" s="12">
        <v>57</v>
      </c>
      <c r="L14" s="12">
        <v>55</v>
      </c>
      <c r="M14" s="12">
        <v>48</v>
      </c>
      <c r="N14" s="12">
        <v>46</v>
      </c>
    </row>
    <row r="15" spans="1:14" x14ac:dyDescent="0.25">
      <c r="B15" s="83">
        <v>9</v>
      </c>
      <c r="C15" s="5" t="s">
        <v>476</v>
      </c>
      <c r="D15" s="5" t="s">
        <v>215</v>
      </c>
      <c r="E15" s="5" t="s">
        <v>33</v>
      </c>
      <c r="F15" s="52" t="str">
        <f>LOOKUP(G15,{0;3;4;5;6;7;8;9;10},{"EN APRENDIZAJE";"REFORZAR APRENDIZAJE";"FALTA PRACTICA";"ACEPTABLE";"BUENO";"MUY BUENO";"SOBRESALIENTE";"EXCELENTE"})</f>
        <v>ACEPTABLE</v>
      </c>
      <c r="G15" s="8">
        <f t="shared" si="0"/>
        <v>5.0833333333333339</v>
      </c>
      <c r="H15" s="12">
        <f t="shared" si="1"/>
        <v>305</v>
      </c>
      <c r="I15" s="12">
        <v>55</v>
      </c>
      <c r="J15" s="12">
        <v>55</v>
      </c>
      <c r="K15" s="12">
        <v>48</v>
      </c>
      <c r="L15" s="12">
        <v>46</v>
      </c>
      <c r="M15" s="12">
        <v>51</v>
      </c>
      <c r="N15" s="12">
        <v>50</v>
      </c>
    </row>
    <row r="16" spans="1:14" x14ac:dyDescent="0.25">
      <c r="B16" s="83">
        <v>10</v>
      </c>
      <c r="C16" s="5" t="s">
        <v>169</v>
      </c>
      <c r="D16" s="5" t="s">
        <v>29</v>
      </c>
      <c r="E16" s="5" t="s">
        <v>33</v>
      </c>
      <c r="F16" s="52" t="str">
        <f>LOOKUP(G16,{0;3;4;5;6;7;8;9;10},{"EN APRENDIZAJE";"REFORZAR APRENDIZAJE";"FALTA PRACTICA";"ACEPTABLE";"BUENO";"MUY BUENO";"SOBRESALIENTE";"EXCELENTE"})</f>
        <v>ACEPTABLE</v>
      </c>
      <c r="G16" s="8">
        <f t="shared" si="0"/>
        <v>5.0333333333333332</v>
      </c>
      <c r="H16" s="12">
        <f t="shared" si="1"/>
        <v>302</v>
      </c>
      <c r="I16" s="12">
        <v>51</v>
      </c>
      <c r="J16" s="12">
        <v>51</v>
      </c>
      <c r="K16" s="12">
        <v>51</v>
      </c>
      <c r="L16" s="12">
        <v>49</v>
      </c>
      <c r="M16" s="12">
        <v>51</v>
      </c>
      <c r="N16" s="12">
        <v>49</v>
      </c>
    </row>
    <row r="17" spans="2:14" x14ac:dyDescent="0.25">
      <c r="B17" s="83">
        <v>11</v>
      </c>
      <c r="C17" s="5" t="s">
        <v>477</v>
      </c>
      <c r="D17" s="5" t="s">
        <v>184</v>
      </c>
      <c r="E17" s="5" t="s">
        <v>33</v>
      </c>
      <c r="F17" s="52" t="str">
        <f>LOOKUP(G17,{0;3;4;5;6;7;8;9;10},{"EN APRENDIZAJE";"REFORZAR APRENDIZAJE";"FALTA PRACTICA";"ACEPTABLE";"BUENO";"MUY BUENO";"SOBRESALIENTE";"EXCELENTE"})</f>
        <v>ACEPTABLE</v>
      </c>
      <c r="G17" s="8">
        <f t="shared" si="0"/>
        <v>5.0166666666666666</v>
      </c>
      <c r="H17" s="12">
        <f t="shared" si="1"/>
        <v>301</v>
      </c>
      <c r="I17" s="12">
        <v>57</v>
      </c>
      <c r="J17" s="12">
        <v>60</v>
      </c>
      <c r="K17" s="12">
        <v>44</v>
      </c>
      <c r="L17" s="12">
        <v>42</v>
      </c>
      <c r="M17" s="12">
        <v>50</v>
      </c>
      <c r="N17" s="12">
        <v>48</v>
      </c>
    </row>
    <row r="18" spans="2:14" x14ac:dyDescent="0.25">
      <c r="B18" s="83">
        <v>12</v>
      </c>
      <c r="C18" s="5" t="s">
        <v>484</v>
      </c>
      <c r="D18" s="5" t="s">
        <v>28</v>
      </c>
      <c r="E18" s="5" t="s">
        <v>33</v>
      </c>
      <c r="F18" s="52" t="str">
        <f>LOOKUP(G18,{0;3;4;5;6;7;8;9;10},{"EN APRENDIZAJE";"REFORZAR APRENDIZAJE";"FALTA PRACTICA";"ACEPTABLE";"BUENO";"MUY BUENO";"SOBRESALIENTE";"EXCELENTE"})</f>
        <v>ACEPTABLE</v>
      </c>
      <c r="G18" s="8">
        <f t="shared" si="0"/>
        <v>5</v>
      </c>
      <c r="H18" s="12">
        <f t="shared" si="1"/>
        <v>300</v>
      </c>
      <c r="I18" s="12">
        <v>50</v>
      </c>
      <c r="J18" s="12">
        <v>52</v>
      </c>
      <c r="K18" s="12">
        <v>49</v>
      </c>
      <c r="L18" s="12">
        <v>47</v>
      </c>
      <c r="M18" s="12">
        <v>52</v>
      </c>
      <c r="N18" s="12">
        <v>50</v>
      </c>
    </row>
    <row r="19" spans="2:14" x14ac:dyDescent="0.25">
      <c r="B19" s="83">
        <v>13</v>
      </c>
      <c r="C19" s="5" t="s">
        <v>471</v>
      </c>
      <c r="D19" s="5" t="s">
        <v>29</v>
      </c>
      <c r="E19" s="5" t="s">
        <v>33</v>
      </c>
      <c r="F19" s="52" t="str">
        <f>LOOKUP(G19,{0;3;4;5;6;7;8;9;10},{"EN APRENDIZAJE";"REFORZAR APRENDIZAJE";"FALTA PRACTICA";"ACEPTABLE";"BUENO";"MUY BUENO";"SOBRESALIENTE";"EXCELENTE"})</f>
        <v>ACEPTABLE</v>
      </c>
      <c r="G19" s="8">
        <f t="shared" si="0"/>
        <v>5</v>
      </c>
      <c r="H19" s="12">
        <f t="shared" si="1"/>
        <v>300</v>
      </c>
      <c r="I19" s="12">
        <v>55</v>
      </c>
      <c r="J19" s="12">
        <v>56</v>
      </c>
      <c r="K19" s="12">
        <v>51</v>
      </c>
      <c r="L19" s="12">
        <v>44</v>
      </c>
      <c r="M19" s="12">
        <v>48</v>
      </c>
      <c r="N19" s="12">
        <v>46</v>
      </c>
    </row>
    <row r="20" spans="2:14" x14ac:dyDescent="0.25">
      <c r="B20" s="83">
        <v>14</v>
      </c>
      <c r="C20" s="87" t="s">
        <v>558</v>
      </c>
      <c r="D20" s="87" t="s">
        <v>549</v>
      </c>
      <c r="E20" s="87" t="s">
        <v>33</v>
      </c>
      <c r="F20" s="52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4.7833333333333332</v>
      </c>
      <c r="H20" s="12">
        <f t="shared" si="1"/>
        <v>287</v>
      </c>
      <c r="I20" s="12">
        <v>52</v>
      </c>
      <c r="J20" s="12">
        <v>53</v>
      </c>
      <c r="K20" s="12">
        <v>42</v>
      </c>
      <c r="L20" s="12">
        <v>40</v>
      </c>
      <c r="M20" s="12">
        <v>51</v>
      </c>
      <c r="N20" s="12">
        <v>49</v>
      </c>
    </row>
    <row r="21" spans="2:14" x14ac:dyDescent="0.25">
      <c r="B21" s="83">
        <v>15</v>
      </c>
      <c r="C21" s="5" t="s">
        <v>470</v>
      </c>
      <c r="D21" s="5" t="s">
        <v>171</v>
      </c>
      <c r="E21" s="5" t="s">
        <v>33</v>
      </c>
      <c r="F21" s="52" t="str">
        <f>LOOKUP(G21,{0;3;4;5;6;7;8;9;10},{"EN APRENDIZAJE";"REFORZAR APRENDIZAJE";"FALTA PRACTICA";"ACEPTABLE";"BUENO";"MUY BUENO";"SOBRESALIENTE";"EXCELENTE"})</f>
        <v>FALTA PRACTICA</v>
      </c>
      <c r="G21" s="8">
        <f t="shared" si="0"/>
        <v>4.7333333333333334</v>
      </c>
      <c r="H21" s="12">
        <f t="shared" si="1"/>
        <v>284</v>
      </c>
      <c r="I21" s="12">
        <v>51</v>
      </c>
      <c r="J21" s="12">
        <v>48</v>
      </c>
      <c r="K21" s="12">
        <v>47</v>
      </c>
      <c r="L21" s="12">
        <v>45</v>
      </c>
      <c r="M21" s="12">
        <v>49</v>
      </c>
      <c r="N21" s="12">
        <v>44</v>
      </c>
    </row>
    <row r="22" spans="2:14" x14ac:dyDescent="0.25">
      <c r="B22" s="83">
        <v>16</v>
      </c>
      <c r="C22" s="5" t="s">
        <v>475</v>
      </c>
      <c r="D22" s="5" t="s">
        <v>186</v>
      </c>
      <c r="E22" s="5" t="s">
        <v>33</v>
      </c>
      <c r="F22" s="52" t="str">
        <f>LOOKUP(G22,{0;3;4;5;6;7;8;9;10},{"EN APRENDIZAJE";"REFORZAR APRENDIZAJE";"FALTA PRACTICA";"ACEPTABLE";"BUENO";"MUY BUENO";"SOBRESALIENTE";"EXCELENTE"})</f>
        <v>FALTA PRACTICA</v>
      </c>
      <c r="G22" s="8">
        <f t="shared" si="0"/>
        <v>4.5666666666666664</v>
      </c>
      <c r="H22" s="12">
        <f t="shared" si="1"/>
        <v>274</v>
      </c>
      <c r="I22" s="12">
        <v>50</v>
      </c>
      <c r="J22" s="12">
        <v>48</v>
      </c>
      <c r="K22" s="12">
        <v>50</v>
      </c>
      <c r="L22" s="12">
        <v>46</v>
      </c>
      <c r="M22" s="12">
        <v>42</v>
      </c>
      <c r="N22" s="12">
        <v>38</v>
      </c>
    </row>
    <row r="23" spans="2:14" x14ac:dyDescent="0.25">
      <c r="B23" s="83">
        <v>17</v>
      </c>
      <c r="C23" s="5" t="s">
        <v>170</v>
      </c>
      <c r="D23" s="5" t="s">
        <v>29</v>
      </c>
      <c r="E23" s="5" t="s">
        <v>33</v>
      </c>
      <c r="F23" s="52" t="str">
        <f>LOOKUP(G23,{0;3;4;5;6;7;8;9;10},{"EN APRENDIZAJE";"REFORZAR APRENDIZAJE";"FALTA PRACTICA";"ACEPTABLE";"BUENO";"MUY BUENO";"SOBRESALIENTE";"EXCELENTE"})</f>
        <v>FALTA PRACTICA</v>
      </c>
      <c r="G23" s="8">
        <f t="shared" si="0"/>
        <v>4.4166666666666661</v>
      </c>
      <c r="H23" s="12">
        <f t="shared" si="1"/>
        <v>265</v>
      </c>
      <c r="I23" s="12">
        <v>47</v>
      </c>
      <c r="J23" s="12">
        <v>50</v>
      </c>
      <c r="K23" s="12">
        <v>46</v>
      </c>
      <c r="L23" s="12">
        <v>44</v>
      </c>
      <c r="M23" s="12">
        <v>40</v>
      </c>
      <c r="N23" s="12">
        <v>38</v>
      </c>
    </row>
    <row r="24" spans="2:14" x14ac:dyDescent="0.25">
      <c r="B24" s="83">
        <v>18</v>
      </c>
      <c r="C24" s="5" t="s">
        <v>469</v>
      </c>
      <c r="D24" s="5" t="s">
        <v>186</v>
      </c>
      <c r="E24" s="5" t="s">
        <v>33</v>
      </c>
      <c r="F24" s="52" t="str">
        <f>LOOKUP(G24,{0;3;4;5;6;7;8;9;10},{"EN APRENDIZAJE";"REFORZAR APRENDIZAJE";"FALTA PRACTICA";"ACEPTABLE";"BUENO";"MUY BUENO";"SOBRESALIENTE";"EXCELENTE"})</f>
        <v>FALTA PRACTICA</v>
      </c>
      <c r="G24" s="8">
        <f t="shared" si="0"/>
        <v>4.3333333333333339</v>
      </c>
      <c r="H24" s="12">
        <f t="shared" si="1"/>
        <v>260</v>
      </c>
      <c r="I24" s="12">
        <v>50</v>
      </c>
      <c r="J24" s="12">
        <v>50</v>
      </c>
      <c r="K24" s="12">
        <v>40</v>
      </c>
      <c r="L24" s="12">
        <v>38</v>
      </c>
      <c r="M24" s="12">
        <v>42</v>
      </c>
      <c r="N24" s="12">
        <v>40</v>
      </c>
    </row>
    <row r="25" spans="2:14" x14ac:dyDescent="0.25">
      <c r="B25" s="83">
        <v>19</v>
      </c>
      <c r="C25" s="5" t="s">
        <v>478</v>
      </c>
      <c r="D25" s="5" t="s">
        <v>181</v>
      </c>
      <c r="E25" s="5" t="s">
        <v>33</v>
      </c>
      <c r="F25" s="52" t="str">
        <f>LOOKUP(G25,{0;3;4;5;6;7;8;9;10},{"EN APRENDIZAJE";"REFORZAR APRENDIZAJE";"FALTA PRACTICA";"ACEPTABLE";"BUENO";"MUY BUENO";"SOBRESALIENTE";"EXCELENTE"})</f>
        <v>FALTA PRACTICA</v>
      </c>
      <c r="G25" s="8">
        <f t="shared" si="0"/>
        <v>4.2166666666666668</v>
      </c>
      <c r="H25" s="12">
        <f t="shared" si="1"/>
        <v>253</v>
      </c>
      <c r="I25" s="12">
        <v>42</v>
      </c>
      <c r="J25" s="12">
        <v>45</v>
      </c>
      <c r="K25" s="12">
        <v>41</v>
      </c>
      <c r="L25" s="12">
        <v>42</v>
      </c>
      <c r="M25" s="12">
        <v>41</v>
      </c>
      <c r="N25" s="12">
        <v>42</v>
      </c>
    </row>
    <row r="26" spans="2:14" x14ac:dyDescent="0.25">
      <c r="B26" s="83">
        <v>20</v>
      </c>
      <c r="C26" s="5" t="s">
        <v>472</v>
      </c>
      <c r="D26" s="5" t="s">
        <v>198</v>
      </c>
      <c r="E26" s="5" t="s">
        <v>118</v>
      </c>
      <c r="F26" s="52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3.7</v>
      </c>
      <c r="H26" s="12">
        <f t="shared" si="1"/>
        <v>222</v>
      </c>
      <c r="I26" s="12">
        <v>40</v>
      </c>
      <c r="J26" s="12">
        <v>38</v>
      </c>
      <c r="K26" s="12">
        <v>40</v>
      </c>
      <c r="L26" s="12">
        <v>35</v>
      </c>
      <c r="M26" s="12">
        <v>34</v>
      </c>
      <c r="N26" s="12">
        <v>35</v>
      </c>
    </row>
    <row r="27" spans="2:14" x14ac:dyDescent="0.25">
      <c r="B27" s="85">
        <v>21</v>
      </c>
      <c r="C27" s="5" t="s">
        <v>152</v>
      </c>
      <c r="D27" s="5" t="s">
        <v>28</v>
      </c>
      <c r="E27" s="5" t="s">
        <v>33</v>
      </c>
      <c r="F27" s="52" t="str">
        <f>LOOKUP(G27,{0;3;4;5;6;7;8;9;10},{"EN APRENDIZAJE";"REFORZAR APRENDIZAJE";"FALTA PRACTICA";"ACEPTABLE";"BUENO";"MUY BUENO";"SOBRESALIENTE";"EXCELENTE"})</f>
        <v>REFORZAR APRENDIZAJE</v>
      </c>
      <c r="G27" s="8">
        <f t="shared" si="0"/>
        <v>3.55</v>
      </c>
      <c r="H27" s="12">
        <f t="shared" si="1"/>
        <v>213</v>
      </c>
      <c r="I27" s="12">
        <v>39</v>
      </c>
      <c r="J27" s="12">
        <v>34</v>
      </c>
      <c r="K27" s="12">
        <v>35</v>
      </c>
      <c r="L27" s="12">
        <v>34</v>
      </c>
      <c r="M27" s="12">
        <v>35</v>
      </c>
      <c r="N27" s="12">
        <v>36</v>
      </c>
    </row>
  </sheetData>
  <sortState ref="C7:N13">
    <sortCondition ref="F7:F13" customList="EXCELENTE,SOBRE SALIENTE,MUY BUENO,BUENO,ACEPTABLE,FALTA PRACTICA,REFORZAR APRENDIZAJE,EN APRENDIZAJE"/>
    <sortCondition ref="C7:C13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N28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3.85546875" customWidth="1"/>
    <col min="4" max="4" width="23" customWidth="1"/>
    <col min="5" max="5" width="16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6" t="str">
        <f>Principal!B1</f>
        <v xml:space="preserve">II FESTIVAL NACIONAL DE PATINAJE ARTISTICO, CATEGORIAS NOVATOS E INICIACIÓN </v>
      </c>
      <c r="C1" s="6"/>
      <c r="D1" s="6"/>
      <c r="E1" s="6"/>
      <c r="F1" s="6"/>
      <c r="G1" s="6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536</v>
      </c>
      <c r="K4" s="112"/>
      <c r="L4" s="112"/>
      <c r="M4" s="112"/>
      <c r="N4" s="113"/>
    </row>
    <row r="5" spans="1:14" ht="30.95" customHeight="1" thickBot="1" x14ac:dyDescent="0.3">
      <c r="C5" s="102" t="s">
        <v>79</v>
      </c>
      <c r="D5" s="102"/>
      <c r="E5" s="102"/>
      <c r="F5" s="102"/>
      <c r="I5" s="109" t="s">
        <v>537</v>
      </c>
      <c r="J5" s="111"/>
      <c r="K5" s="109" t="s">
        <v>538</v>
      </c>
      <c r="L5" s="111"/>
      <c r="M5" s="109" t="s">
        <v>539</v>
      </c>
      <c r="N5" s="110"/>
    </row>
    <row r="6" spans="1:14" x14ac:dyDescent="0.25">
      <c r="B6" s="57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64">
        <v>1</v>
      </c>
      <c r="C7" s="25" t="s">
        <v>494</v>
      </c>
      <c r="D7" s="25" t="s">
        <v>230</v>
      </c>
      <c r="E7" s="25" t="s">
        <v>33</v>
      </c>
      <c r="F7" s="52" t="str">
        <f>LOOKUP(G7,{0;3;4;5;6;7;8;9;10},{"EN APRENDIZAJE";"REFORZAR APRENDIZAJE";"FALTA PRACTICA";"ACEPTABLE";"BUENO";"MUY BUENO";"SOBRESALIENTE";"EXCELENTE"})</f>
        <v>BUENO</v>
      </c>
      <c r="G7" s="8">
        <f t="shared" ref="G7:G28" si="0">AVERAGE(I7:N7)/10</f>
        <v>6.9666666666666668</v>
      </c>
      <c r="H7" s="12">
        <f t="shared" ref="H7:H28" si="1">SUM(I7:N7)</f>
        <v>418</v>
      </c>
      <c r="I7" s="12">
        <v>73</v>
      </c>
      <c r="J7" s="12">
        <v>75</v>
      </c>
      <c r="K7" s="12">
        <v>67</v>
      </c>
      <c r="L7" s="12">
        <v>65</v>
      </c>
      <c r="M7" s="12">
        <v>70</v>
      </c>
      <c r="N7" s="12">
        <v>68</v>
      </c>
    </row>
    <row r="8" spans="1:14" x14ac:dyDescent="0.25">
      <c r="B8" s="64">
        <v>2</v>
      </c>
      <c r="C8" s="25" t="s">
        <v>501</v>
      </c>
      <c r="D8" s="25" t="s">
        <v>195</v>
      </c>
      <c r="E8" s="25" t="s">
        <v>33</v>
      </c>
      <c r="F8" s="52" t="str">
        <f>LOOKUP(G8,{0;3;4;5;6;7;8;9;10},{"EN APRENDIZAJE";"REFORZAR APRENDIZAJE";"FALTA PRACTICA";"ACEPTABLE";"BUENO";"MUY BUENO";"SOBRESALIENTE";"EXCELENTE"})</f>
        <v>BUENO</v>
      </c>
      <c r="G8" s="8">
        <f t="shared" si="0"/>
        <v>6.5333333333333332</v>
      </c>
      <c r="H8" s="12">
        <f t="shared" si="1"/>
        <v>392</v>
      </c>
      <c r="I8" s="12">
        <v>71</v>
      </c>
      <c r="J8" s="12">
        <v>72</v>
      </c>
      <c r="K8" s="12">
        <v>64</v>
      </c>
      <c r="L8" s="12">
        <v>62</v>
      </c>
      <c r="M8" s="12">
        <v>63</v>
      </c>
      <c r="N8" s="12">
        <v>60</v>
      </c>
    </row>
    <row r="9" spans="1:14" x14ac:dyDescent="0.25">
      <c r="B9" s="64">
        <v>3</v>
      </c>
      <c r="C9" s="62" t="s">
        <v>495</v>
      </c>
      <c r="D9" s="25" t="s">
        <v>195</v>
      </c>
      <c r="E9" s="25" t="s">
        <v>33</v>
      </c>
      <c r="F9" s="52" t="str">
        <f>LOOKUP(G9,{0;3;4;5;6;7;8;9;10},{"EN APRENDIZAJE";"REFORZAR APRENDIZAJE";"FALTA PRACTICA";"ACEPTABLE";"BUENO";"MUY BUENO";"SOBRESALIENTE";"EXCELENTE"})</f>
        <v>BUENO</v>
      </c>
      <c r="G9" s="8">
        <f t="shared" si="0"/>
        <v>6.15</v>
      </c>
      <c r="H9" s="12">
        <f t="shared" si="1"/>
        <v>369</v>
      </c>
      <c r="I9" s="12">
        <v>70</v>
      </c>
      <c r="J9" s="12">
        <v>72</v>
      </c>
      <c r="K9" s="12">
        <v>56</v>
      </c>
      <c r="L9" s="12">
        <v>54</v>
      </c>
      <c r="M9" s="12">
        <v>60</v>
      </c>
      <c r="N9" s="12">
        <v>57</v>
      </c>
    </row>
    <row r="10" spans="1:14" x14ac:dyDescent="0.25">
      <c r="B10" s="65">
        <v>4</v>
      </c>
      <c r="C10" s="25" t="s">
        <v>499</v>
      </c>
      <c r="D10" s="25" t="s">
        <v>230</v>
      </c>
      <c r="E10" s="25" t="s">
        <v>33</v>
      </c>
      <c r="F10" s="52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5.9</v>
      </c>
      <c r="H10" s="12">
        <f t="shared" si="1"/>
        <v>354</v>
      </c>
      <c r="I10" s="12">
        <v>63</v>
      </c>
      <c r="J10" s="12">
        <v>65</v>
      </c>
      <c r="K10" s="12">
        <v>61</v>
      </c>
      <c r="L10" s="12">
        <v>59</v>
      </c>
      <c r="M10" s="12">
        <v>54</v>
      </c>
      <c r="N10" s="12">
        <v>52</v>
      </c>
    </row>
    <row r="11" spans="1:14" x14ac:dyDescent="0.25">
      <c r="B11" s="65">
        <v>5</v>
      </c>
      <c r="C11" s="25" t="s">
        <v>487</v>
      </c>
      <c r="D11" s="25" t="s">
        <v>230</v>
      </c>
      <c r="E11" s="25" t="s">
        <v>33</v>
      </c>
      <c r="F11" s="52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5.8833333333333337</v>
      </c>
      <c r="H11" s="12">
        <f t="shared" si="1"/>
        <v>353</v>
      </c>
      <c r="I11" s="12">
        <v>65</v>
      </c>
      <c r="J11" s="12">
        <v>65</v>
      </c>
      <c r="K11" s="12">
        <v>54</v>
      </c>
      <c r="L11" s="12">
        <v>52</v>
      </c>
      <c r="M11" s="12">
        <v>60</v>
      </c>
      <c r="N11" s="12">
        <v>57</v>
      </c>
    </row>
    <row r="12" spans="1:14" x14ac:dyDescent="0.25">
      <c r="B12" s="65">
        <v>6</v>
      </c>
      <c r="C12" s="66" t="s">
        <v>489</v>
      </c>
      <c r="D12" s="66" t="s">
        <v>137</v>
      </c>
      <c r="E12" s="66" t="s">
        <v>33</v>
      </c>
      <c r="F12" s="52" t="str">
        <f>LOOKUP(G12,{0;3;4;5;6;7;8;9;10},{"EN APRENDIZAJE";"REFORZAR APRENDIZAJE";"FALTA PRACTICA";"ACEPTABLE";"BUENO";"MUY BUENO";"SOBRESALIENTE";"EXCELENTE"})</f>
        <v>ACEPTABLE</v>
      </c>
      <c r="G12" s="8">
        <f t="shared" si="0"/>
        <v>5.8333333333333339</v>
      </c>
      <c r="H12" s="12">
        <f t="shared" si="1"/>
        <v>350</v>
      </c>
      <c r="I12" s="12">
        <v>65</v>
      </c>
      <c r="J12" s="12">
        <v>63</v>
      </c>
      <c r="K12" s="12">
        <v>54</v>
      </c>
      <c r="L12" s="12">
        <v>50</v>
      </c>
      <c r="M12" s="12">
        <v>61</v>
      </c>
      <c r="N12" s="12">
        <v>57</v>
      </c>
    </row>
    <row r="13" spans="1:14" x14ac:dyDescent="0.25">
      <c r="B13" s="65">
        <v>7</v>
      </c>
      <c r="C13" s="25" t="s">
        <v>493</v>
      </c>
      <c r="D13" s="25" t="s">
        <v>186</v>
      </c>
      <c r="E13" s="25" t="s">
        <v>33</v>
      </c>
      <c r="F13" s="52" t="str">
        <f>LOOKUP(G13,{0;3;4;5;6;7;8;9;10},{"EN APRENDIZAJE";"REFORZAR APRENDIZAJE";"FALTA PRACTICA";"ACEPTABLE";"BUENO";"MUY BUENO";"SOBRESALIENTE";"EXCELENTE"})</f>
        <v>ACEPTABLE</v>
      </c>
      <c r="G13" s="8">
        <f t="shared" si="0"/>
        <v>5.8</v>
      </c>
      <c r="H13" s="12">
        <f t="shared" si="1"/>
        <v>348</v>
      </c>
      <c r="I13" s="12">
        <v>65</v>
      </c>
      <c r="J13" s="12">
        <v>63</v>
      </c>
      <c r="K13" s="12">
        <v>55</v>
      </c>
      <c r="L13" s="12">
        <v>51</v>
      </c>
      <c r="M13" s="12">
        <v>58</v>
      </c>
      <c r="N13" s="12">
        <v>56</v>
      </c>
    </row>
    <row r="14" spans="1:14" x14ac:dyDescent="0.25">
      <c r="B14" s="64">
        <v>8</v>
      </c>
      <c r="C14" s="66" t="s">
        <v>490</v>
      </c>
      <c r="D14" s="66" t="s">
        <v>195</v>
      </c>
      <c r="E14" s="66" t="s">
        <v>33</v>
      </c>
      <c r="F14" s="52" t="str">
        <f>LOOKUP(G14,{0;3;4;5;6;7;8;9;10},{"EN APRENDIZAJE";"REFORZAR APRENDIZAJE";"FALTA PRACTICA";"ACEPTABLE";"BUENO";"MUY BUENO";"SOBRESALIENTE";"EXCELENTE"})</f>
        <v>ACEPTABLE</v>
      </c>
      <c r="G14" s="8">
        <f t="shared" si="0"/>
        <v>5.7833333333333332</v>
      </c>
      <c r="H14" s="12">
        <f t="shared" si="1"/>
        <v>347</v>
      </c>
      <c r="I14" s="12">
        <v>58</v>
      </c>
      <c r="J14" s="12">
        <v>60</v>
      </c>
      <c r="K14" s="12">
        <v>58</v>
      </c>
      <c r="L14" s="12">
        <v>57</v>
      </c>
      <c r="M14" s="12">
        <v>58</v>
      </c>
      <c r="N14" s="12">
        <v>56</v>
      </c>
    </row>
    <row r="15" spans="1:14" x14ac:dyDescent="0.25">
      <c r="B15" s="65">
        <v>9</v>
      </c>
      <c r="C15" s="25" t="s">
        <v>502</v>
      </c>
      <c r="D15" s="25" t="s">
        <v>215</v>
      </c>
      <c r="E15" s="25" t="s">
        <v>33</v>
      </c>
      <c r="F15" s="52" t="str">
        <f>LOOKUP(G15,{0;3;4;5;6;7;8;9;10},{"EN APRENDIZAJE";"REFORZAR APRENDIZAJE";"FALTA PRACTICA";"ACEPTABLE";"BUENO";"MUY BUENO";"SOBRESALIENTE";"EXCELENTE"})</f>
        <v>ACEPTABLE</v>
      </c>
      <c r="G15" s="8">
        <f t="shared" si="0"/>
        <v>5.6833333333333336</v>
      </c>
      <c r="H15" s="12">
        <f t="shared" si="1"/>
        <v>341</v>
      </c>
      <c r="I15" s="12">
        <v>62</v>
      </c>
      <c r="J15" s="12">
        <v>60</v>
      </c>
      <c r="K15" s="12">
        <v>59</v>
      </c>
      <c r="L15" s="12">
        <v>57</v>
      </c>
      <c r="M15" s="12">
        <v>53</v>
      </c>
      <c r="N15" s="12">
        <v>50</v>
      </c>
    </row>
    <row r="16" spans="1:14" x14ac:dyDescent="0.25">
      <c r="B16" s="65">
        <v>10</v>
      </c>
      <c r="C16" s="25" t="s">
        <v>172</v>
      </c>
      <c r="D16" s="25" t="s">
        <v>136</v>
      </c>
      <c r="E16" s="25" t="s">
        <v>36</v>
      </c>
      <c r="F16" s="52" t="str">
        <f>LOOKUP(G16,{0;3;4;5;6;7;8;9;10},{"EN APRENDIZAJE";"REFORZAR APRENDIZAJE";"FALTA PRACTICA";"ACEPTABLE";"BUENO";"MUY BUENO";"SOBRESALIENTE";"EXCELENTE"})</f>
        <v>ACEPTABLE</v>
      </c>
      <c r="G16" s="8">
        <f t="shared" si="0"/>
        <v>5.6333333333333337</v>
      </c>
      <c r="H16" s="12">
        <f t="shared" si="1"/>
        <v>338</v>
      </c>
      <c r="I16" s="12">
        <v>61</v>
      </c>
      <c r="J16" s="12">
        <v>59</v>
      </c>
      <c r="K16" s="12">
        <v>54</v>
      </c>
      <c r="L16" s="12">
        <v>50</v>
      </c>
      <c r="M16" s="12">
        <v>58</v>
      </c>
      <c r="N16" s="12">
        <v>56</v>
      </c>
    </row>
    <row r="17" spans="2:14" x14ac:dyDescent="0.25">
      <c r="B17" s="64">
        <v>11</v>
      </c>
      <c r="C17" s="25" t="s">
        <v>492</v>
      </c>
      <c r="D17" s="25" t="s">
        <v>343</v>
      </c>
      <c r="E17" s="25" t="s">
        <v>37</v>
      </c>
      <c r="F17" s="52" t="str">
        <f>LOOKUP(G17,{0;3;4;5;6;7;8;9;10},{"EN APRENDIZAJE";"REFORZAR APRENDIZAJE";"FALTA PRACTICA";"ACEPTABLE";"BUENO";"MUY BUENO";"SOBRESALIENTE";"EXCELENTE"})</f>
        <v>ACEPTABLE</v>
      </c>
      <c r="G17" s="8">
        <f t="shared" si="0"/>
        <v>5.5333333333333332</v>
      </c>
      <c r="H17" s="12">
        <f t="shared" si="1"/>
        <v>332</v>
      </c>
      <c r="I17" s="12">
        <v>61</v>
      </c>
      <c r="J17" s="12">
        <v>59</v>
      </c>
      <c r="K17" s="12">
        <v>50</v>
      </c>
      <c r="L17" s="12">
        <v>48</v>
      </c>
      <c r="M17" s="12">
        <v>58</v>
      </c>
      <c r="N17" s="12">
        <v>56</v>
      </c>
    </row>
    <row r="18" spans="2:14" x14ac:dyDescent="0.25">
      <c r="B18" s="64">
        <v>12</v>
      </c>
      <c r="C18" s="25" t="s">
        <v>503</v>
      </c>
      <c r="D18" s="25" t="s">
        <v>195</v>
      </c>
      <c r="E18" s="25" t="s">
        <v>33</v>
      </c>
      <c r="F18" s="52" t="str">
        <f>LOOKUP(G18,{0;3;4;5;6;7;8;9;10},{"EN APRENDIZAJE";"REFORZAR APRENDIZAJE";"FALTA PRACTICA";"ACEPTABLE";"BUENO";"MUY BUENO";"SOBRESALIENTE";"EXCELENTE"})</f>
        <v>ACEPTABLE</v>
      </c>
      <c r="G18" s="8">
        <f t="shared" si="0"/>
        <v>5.4333333333333336</v>
      </c>
      <c r="H18" s="12">
        <f t="shared" si="1"/>
        <v>326</v>
      </c>
      <c r="I18" s="12">
        <v>59</v>
      </c>
      <c r="J18" s="12">
        <v>60</v>
      </c>
      <c r="K18" s="12">
        <v>50</v>
      </c>
      <c r="L18" s="12">
        <v>48</v>
      </c>
      <c r="M18" s="12">
        <v>55</v>
      </c>
      <c r="N18" s="12">
        <v>54</v>
      </c>
    </row>
    <row r="19" spans="2:14" x14ac:dyDescent="0.25">
      <c r="B19" s="64">
        <v>13</v>
      </c>
      <c r="C19" s="25" t="s">
        <v>496</v>
      </c>
      <c r="D19" s="25" t="s">
        <v>186</v>
      </c>
      <c r="E19" s="25" t="s">
        <v>33</v>
      </c>
      <c r="F19" s="52" t="str">
        <f>LOOKUP(G19,{0;3;4;5;6;7;8;9;10},{"EN APRENDIZAJE";"REFORZAR APRENDIZAJE";"FALTA PRACTICA";"ACEPTABLE";"BUENO";"MUY BUENO";"SOBRESALIENTE";"EXCELENTE"})</f>
        <v>ACEPTABLE</v>
      </c>
      <c r="G19" s="8">
        <f t="shared" si="0"/>
        <v>5.3333333333333339</v>
      </c>
      <c r="H19" s="12">
        <f t="shared" si="1"/>
        <v>320</v>
      </c>
      <c r="I19" s="12">
        <v>59</v>
      </c>
      <c r="J19" s="12">
        <v>57</v>
      </c>
      <c r="K19" s="12">
        <v>49</v>
      </c>
      <c r="L19" s="12">
        <v>47</v>
      </c>
      <c r="M19" s="12">
        <v>56</v>
      </c>
      <c r="N19" s="12">
        <v>52</v>
      </c>
    </row>
    <row r="20" spans="2:14" x14ac:dyDescent="0.25">
      <c r="B20" s="64">
        <v>14</v>
      </c>
      <c r="C20" s="25" t="s">
        <v>500</v>
      </c>
      <c r="D20" s="25" t="s">
        <v>215</v>
      </c>
      <c r="E20" s="25" t="s">
        <v>33</v>
      </c>
      <c r="F20" s="52" t="str">
        <f>LOOKUP(G20,{0;3;4;5;6;7;8;9;10},{"EN APRENDIZAJE";"REFORZAR APRENDIZAJE";"FALTA PRACTICA";"ACEPTABLE";"BUENO";"MUY BUENO";"SOBRESALIENTE";"EXCELENTE"})</f>
        <v>ACEPTABLE</v>
      </c>
      <c r="G20" s="8">
        <f t="shared" si="0"/>
        <v>5.2166666666666668</v>
      </c>
      <c r="H20" s="12">
        <f t="shared" si="1"/>
        <v>313</v>
      </c>
      <c r="I20" s="12">
        <v>60</v>
      </c>
      <c r="J20" s="12">
        <v>60</v>
      </c>
      <c r="K20" s="12">
        <v>49</v>
      </c>
      <c r="L20" s="12">
        <v>45</v>
      </c>
      <c r="M20" s="12">
        <v>51</v>
      </c>
      <c r="N20" s="12">
        <v>48</v>
      </c>
    </row>
    <row r="21" spans="2:14" x14ac:dyDescent="0.25">
      <c r="B21" s="64">
        <v>15</v>
      </c>
      <c r="C21" s="25" t="s">
        <v>497</v>
      </c>
      <c r="D21" s="25" t="s">
        <v>195</v>
      </c>
      <c r="E21" s="25" t="s">
        <v>33</v>
      </c>
      <c r="F21" s="52" t="str">
        <f>LOOKUP(G21,{0;3;4;5;6;7;8;9;10},{"EN APRENDIZAJE";"REFORZAR APRENDIZAJE";"FALTA PRACTICA";"ACEPTABLE";"BUENO";"MUY BUENO";"SOBRESALIENTE";"EXCELENTE"})</f>
        <v>ACEPTABLE</v>
      </c>
      <c r="G21" s="8">
        <f t="shared" si="0"/>
        <v>5.1333333333333337</v>
      </c>
      <c r="H21" s="12">
        <f t="shared" si="1"/>
        <v>308</v>
      </c>
      <c r="I21" s="12">
        <v>58</v>
      </c>
      <c r="J21" s="12">
        <v>55</v>
      </c>
      <c r="K21" s="12">
        <v>51</v>
      </c>
      <c r="L21" s="12">
        <v>39</v>
      </c>
      <c r="M21" s="12">
        <v>53</v>
      </c>
      <c r="N21" s="12">
        <v>52</v>
      </c>
    </row>
    <row r="22" spans="2:14" x14ac:dyDescent="0.25">
      <c r="B22" s="64">
        <v>16</v>
      </c>
      <c r="C22" s="25" t="s">
        <v>488</v>
      </c>
      <c r="D22" s="25" t="s">
        <v>186</v>
      </c>
      <c r="E22" s="25" t="s">
        <v>33</v>
      </c>
      <c r="F22" s="52" t="str">
        <f>LOOKUP(G22,{0;3;4;5;6;7;8;9;10},{"EN APRENDIZAJE";"REFORZAR APRENDIZAJE";"FALTA PRACTICA";"ACEPTABLE";"BUENO";"MUY BUENO";"SOBRESALIENTE";"EXCELENTE"})</f>
        <v>ACEPTABLE</v>
      </c>
      <c r="G22" s="8">
        <f t="shared" si="0"/>
        <v>5.1166666666666663</v>
      </c>
      <c r="H22" s="12">
        <f t="shared" si="1"/>
        <v>307</v>
      </c>
      <c r="I22" s="12">
        <v>44</v>
      </c>
      <c r="J22" s="12">
        <v>47</v>
      </c>
      <c r="K22" s="12">
        <v>49</v>
      </c>
      <c r="L22" s="12">
        <v>50</v>
      </c>
      <c r="M22" s="12">
        <v>62</v>
      </c>
      <c r="N22" s="12">
        <v>55</v>
      </c>
    </row>
    <row r="23" spans="2:14" x14ac:dyDescent="0.25">
      <c r="B23" s="64">
        <v>17</v>
      </c>
      <c r="C23" s="25" t="s">
        <v>498</v>
      </c>
      <c r="D23" s="25" t="s">
        <v>28</v>
      </c>
      <c r="E23" s="25" t="s">
        <v>33</v>
      </c>
      <c r="F23" s="52" t="str">
        <f>LOOKUP(G23,{0;3;4;5;6;7;8;9;10},{"EN APRENDIZAJE";"REFORZAR APRENDIZAJE";"FALTA PRACTICA";"ACEPTABLE";"BUENO";"MUY BUENO";"SOBRESALIENTE";"EXCELENTE"})</f>
        <v>FALTA PRACTICA</v>
      </c>
      <c r="G23" s="8">
        <f t="shared" si="0"/>
        <v>4.9333333333333336</v>
      </c>
      <c r="H23" s="12">
        <f t="shared" si="1"/>
        <v>296</v>
      </c>
      <c r="I23" s="12">
        <v>50</v>
      </c>
      <c r="J23" s="12">
        <v>52</v>
      </c>
      <c r="K23" s="12">
        <v>40</v>
      </c>
      <c r="L23" s="12">
        <v>38</v>
      </c>
      <c r="M23" s="12">
        <v>58</v>
      </c>
      <c r="N23" s="12">
        <v>58</v>
      </c>
    </row>
    <row r="24" spans="2:14" x14ac:dyDescent="0.25">
      <c r="B24" s="64">
        <v>18</v>
      </c>
      <c r="C24" s="25" t="s">
        <v>486</v>
      </c>
      <c r="D24" s="25" t="s">
        <v>115</v>
      </c>
      <c r="E24" s="25" t="s">
        <v>33</v>
      </c>
      <c r="F24" s="52" t="str">
        <f>LOOKUP(G24,{0;3;4;5;6;7;8;9;10},{"EN APRENDIZAJE";"REFORZAR APRENDIZAJE";"FALTA PRACTICA";"ACEPTABLE";"BUENO";"MUY BUENO";"SOBRESALIENTE";"EXCELENTE"})</f>
        <v>FALTA PRACTICA</v>
      </c>
      <c r="G24" s="8">
        <f t="shared" si="0"/>
        <v>4.1666666666666661</v>
      </c>
      <c r="H24" s="12">
        <f t="shared" si="1"/>
        <v>250</v>
      </c>
      <c r="I24" s="12">
        <v>40</v>
      </c>
      <c r="J24" s="12">
        <v>42</v>
      </c>
      <c r="K24" s="12">
        <v>38</v>
      </c>
      <c r="L24" s="12">
        <v>34</v>
      </c>
      <c r="M24" s="12">
        <v>50</v>
      </c>
      <c r="N24" s="12">
        <v>46</v>
      </c>
    </row>
    <row r="25" spans="2:14" x14ac:dyDescent="0.25">
      <c r="B25" s="64">
        <v>19</v>
      </c>
      <c r="C25" s="62" t="s">
        <v>491</v>
      </c>
      <c r="D25" s="25" t="s">
        <v>28</v>
      </c>
      <c r="E25" s="25" t="s">
        <v>33</v>
      </c>
      <c r="F25" s="52" t="str">
        <f>LOOKUP(G25,{0;3;4;5;6;7;8;9;10},{"EN APRENDIZAJE";"REFORZAR APRENDIZAJE";"FALTA PRACTICA";"ACEPTABLE";"BUENO";"MUY BUENO";"SOBRESALIENTE";"EXCELENTE"})</f>
        <v>FALTA PRACTICA</v>
      </c>
      <c r="G25" s="8">
        <f t="shared" si="0"/>
        <v>4.1333333333333337</v>
      </c>
      <c r="H25" s="12">
        <f t="shared" si="1"/>
        <v>248</v>
      </c>
      <c r="I25" s="12">
        <v>41</v>
      </c>
      <c r="J25" s="12">
        <v>43</v>
      </c>
      <c r="K25" s="12">
        <v>40</v>
      </c>
      <c r="L25" s="12">
        <v>41</v>
      </c>
      <c r="M25" s="12">
        <v>41</v>
      </c>
      <c r="N25" s="12">
        <v>42</v>
      </c>
    </row>
    <row r="26" spans="2:14" x14ac:dyDescent="0.25">
      <c r="B26" s="64">
        <v>20</v>
      </c>
      <c r="C26" s="25" t="s">
        <v>397</v>
      </c>
      <c r="D26" s="25" t="s">
        <v>232</v>
      </c>
      <c r="E26" s="25" t="s">
        <v>33</v>
      </c>
      <c r="F26" s="52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3.7666666666666666</v>
      </c>
      <c r="H26" s="12">
        <f t="shared" si="1"/>
        <v>226</v>
      </c>
      <c r="I26" s="12">
        <v>35</v>
      </c>
      <c r="J26" s="12">
        <v>37</v>
      </c>
      <c r="K26" s="12">
        <v>34</v>
      </c>
      <c r="L26" s="12">
        <v>32</v>
      </c>
      <c r="M26" s="12">
        <v>45</v>
      </c>
      <c r="N26" s="12">
        <v>43</v>
      </c>
    </row>
    <row r="27" spans="2:14" hidden="1" x14ac:dyDescent="0.25">
      <c r="B27" s="64">
        <v>21</v>
      </c>
      <c r="C27" s="25" t="s">
        <v>504</v>
      </c>
      <c r="D27" s="25" t="s">
        <v>224</v>
      </c>
      <c r="E27" s="25" t="s">
        <v>37</v>
      </c>
      <c r="F27" s="52" t="str">
        <f>LOOKUP(G27,{0;3;4;5;6;7;8;9;10},{"EN APRENDIZAJE";"REFORZAR APRENDIZAJE";"FALTA PRACTICA";"ACEPTABLE";"BUENO";"MUY BUENO";"SOBRESALIENTE";"EXCELENTE"})</f>
        <v>EN APRENDIZAJE</v>
      </c>
      <c r="G27" s="8">
        <f t="shared" si="0"/>
        <v>0</v>
      </c>
      <c r="H27" s="12">
        <f t="shared" si="1"/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idden="1" x14ac:dyDescent="0.25">
      <c r="B28" s="64">
        <v>22</v>
      </c>
      <c r="C28" s="25" t="s">
        <v>505</v>
      </c>
      <c r="D28" s="25" t="s">
        <v>224</v>
      </c>
      <c r="E28" s="25" t="s">
        <v>37</v>
      </c>
      <c r="F28" s="52" t="str">
        <f>LOOKUP(G28,{0;3;4;5;6;7;8;9;10},{"EN APRENDIZAJE";"REFORZAR APRENDIZAJE";"FALTA PRACTICA";"ACEPTABLE";"BUENO";"MUY BUENO";"SOBRESALIENTE";"EXCELENTE"})</f>
        <v>EN APRENDIZAJE</v>
      </c>
      <c r="G28" s="8">
        <f t="shared" si="0"/>
        <v>0</v>
      </c>
      <c r="H28" s="12">
        <f t="shared" si="1"/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</sheetData>
  <autoFilter ref="C6:N28">
    <sortState ref="C7:N28">
      <sortCondition descending="1" ref="H6:H28"/>
    </sortState>
  </autoFilter>
  <sortState ref="C7:N8">
    <sortCondition ref="F7:F8" customList="EXCELENTE,SOBRE SALIENTE,MUY BUENO,BUENO,ACEPTABLE,FALTA PRACTICA,REFORZAR APRENDIZAJE,EN APRENDIZAJE"/>
    <sortCondition ref="C7:C8"/>
  </sortState>
  <mergeCells count="7"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55"/>
  <sheetViews>
    <sheetView tabSelected="1" zoomScaleNormal="100" workbookViewId="0">
      <selection activeCell="D48" sqref="D48"/>
    </sheetView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5" width="3.85546875" customWidth="1"/>
    <col min="16" max="17" width="4" customWidth="1"/>
  </cols>
  <sheetData>
    <row r="1" spans="1:17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7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7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7" ht="19.5" thickBot="1" x14ac:dyDescent="0.35">
      <c r="B4" s="40"/>
      <c r="C4" s="40"/>
      <c r="D4" s="40"/>
      <c r="E4" s="40"/>
      <c r="F4" s="40"/>
      <c r="G4" s="6"/>
    </row>
    <row r="5" spans="1:17" ht="19.5" thickBot="1" x14ac:dyDescent="0.35">
      <c r="B5" s="4"/>
      <c r="C5" s="4"/>
      <c r="D5" s="4"/>
      <c r="E5" s="33"/>
      <c r="F5" s="4"/>
      <c r="G5" s="6"/>
      <c r="H5" s="103" t="s">
        <v>106</v>
      </c>
      <c r="I5" s="104"/>
      <c r="J5" s="105"/>
      <c r="K5" s="103" t="s">
        <v>107</v>
      </c>
      <c r="L5" s="106"/>
      <c r="M5" s="103" t="s">
        <v>110</v>
      </c>
      <c r="N5" s="104"/>
      <c r="O5" s="105"/>
      <c r="P5" s="46" t="s">
        <v>111</v>
      </c>
      <c r="Q5" s="47" t="s">
        <v>112</v>
      </c>
    </row>
    <row r="6" spans="1:17" ht="15.75" thickBot="1" x14ac:dyDescent="0.3">
      <c r="C6" s="102" t="s">
        <v>52</v>
      </c>
      <c r="D6" s="102"/>
      <c r="E6" s="102"/>
      <c r="F6" s="102"/>
      <c r="H6" s="20" t="s">
        <v>84</v>
      </c>
      <c r="I6" s="20" t="s">
        <v>85</v>
      </c>
      <c r="J6" s="20" t="s">
        <v>86</v>
      </c>
      <c r="K6" s="20" t="s">
        <v>87</v>
      </c>
      <c r="L6" s="20" t="s">
        <v>88</v>
      </c>
      <c r="M6" s="43" t="s">
        <v>105</v>
      </c>
      <c r="N6" s="44" t="s">
        <v>103</v>
      </c>
      <c r="O6" s="44" t="s">
        <v>89</v>
      </c>
      <c r="P6" s="44" t="s">
        <v>90</v>
      </c>
      <c r="Q6" s="44" t="s">
        <v>91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48" t="s">
        <v>21</v>
      </c>
      <c r="I7" s="48" t="s">
        <v>22</v>
      </c>
      <c r="J7" s="48" t="s">
        <v>23</v>
      </c>
      <c r="K7" s="48" t="s">
        <v>24</v>
      </c>
      <c r="L7" s="48" t="s">
        <v>25</v>
      </c>
      <c r="M7" s="48" t="s">
        <v>26</v>
      </c>
      <c r="N7" s="48" t="s">
        <v>27</v>
      </c>
      <c r="O7" s="48" t="s">
        <v>40</v>
      </c>
      <c r="P7" s="48" t="s">
        <v>41</v>
      </c>
      <c r="Q7" s="48" t="s">
        <v>104</v>
      </c>
    </row>
    <row r="8" spans="1:17" x14ac:dyDescent="0.25">
      <c r="B8" s="2">
        <v>1</v>
      </c>
      <c r="C8" s="3" t="s">
        <v>126</v>
      </c>
      <c r="D8" s="3" t="s">
        <v>115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55" si="0">AVERAGE(H8:Q8)/9</f>
        <v>5.3777777777777773</v>
      </c>
      <c r="H8" s="5">
        <v>48</v>
      </c>
      <c r="I8" s="5">
        <v>49</v>
      </c>
      <c r="J8" s="5">
        <v>65</v>
      </c>
      <c r="K8" s="5">
        <v>64</v>
      </c>
      <c r="L8" s="5">
        <v>43</v>
      </c>
      <c r="M8" s="5">
        <v>40</v>
      </c>
      <c r="N8" s="5">
        <v>45</v>
      </c>
      <c r="O8" s="5">
        <v>61</v>
      </c>
      <c r="P8" s="5">
        <v>69</v>
      </c>
      <c r="Q8" s="5">
        <v>0</v>
      </c>
    </row>
    <row r="9" spans="1:17" x14ac:dyDescent="0.25">
      <c r="B9" s="2">
        <v>2</v>
      </c>
      <c r="C9" s="3" t="s">
        <v>236</v>
      </c>
      <c r="D9" s="3" t="s">
        <v>35</v>
      </c>
      <c r="E9" s="3" t="s">
        <v>36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5.2444444444444445</v>
      </c>
      <c r="H9" s="5">
        <v>50</v>
      </c>
      <c r="I9" s="5">
        <v>48</v>
      </c>
      <c r="J9" s="5">
        <v>53</v>
      </c>
      <c r="K9" s="5">
        <v>52</v>
      </c>
      <c r="L9" s="5">
        <v>59</v>
      </c>
      <c r="M9" s="5">
        <v>53</v>
      </c>
      <c r="N9" s="5">
        <v>57</v>
      </c>
      <c r="O9" s="5">
        <v>50</v>
      </c>
      <c r="P9" s="5">
        <v>50</v>
      </c>
      <c r="Q9" s="5">
        <v>0</v>
      </c>
    </row>
    <row r="10" spans="1:17" x14ac:dyDescent="0.25">
      <c r="B10" s="2">
        <v>3</v>
      </c>
      <c r="C10" s="3" t="s">
        <v>261</v>
      </c>
      <c r="D10" s="3" t="s">
        <v>217</v>
      </c>
      <c r="E10" s="3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5.2333333333333334</v>
      </c>
      <c r="H10" s="5">
        <v>51</v>
      </c>
      <c r="I10" s="5">
        <v>53</v>
      </c>
      <c r="J10" s="5">
        <v>56</v>
      </c>
      <c r="K10" s="5">
        <v>52</v>
      </c>
      <c r="L10" s="5">
        <v>51</v>
      </c>
      <c r="M10" s="5">
        <v>51</v>
      </c>
      <c r="N10" s="5">
        <v>51</v>
      </c>
      <c r="O10" s="5">
        <v>52</v>
      </c>
      <c r="P10" s="5">
        <v>54</v>
      </c>
      <c r="Q10" s="5">
        <v>0</v>
      </c>
    </row>
    <row r="11" spans="1:17" x14ac:dyDescent="0.25">
      <c r="B11" s="2">
        <v>4</v>
      </c>
      <c r="C11" s="3" t="s">
        <v>233</v>
      </c>
      <c r="D11" s="3" t="s">
        <v>186</v>
      </c>
      <c r="E11" s="3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5.1111111111111107</v>
      </c>
      <c r="H11" s="5">
        <v>52</v>
      </c>
      <c r="I11" s="5">
        <v>47</v>
      </c>
      <c r="J11" s="5">
        <v>50</v>
      </c>
      <c r="K11" s="5">
        <v>50</v>
      </c>
      <c r="L11" s="5">
        <v>48</v>
      </c>
      <c r="M11" s="5">
        <v>45</v>
      </c>
      <c r="N11" s="5">
        <v>49</v>
      </c>
      <c r="O11" s="5">
        <v>60</v>
      </c>
      <c r="P11" s="5">
        <v>59</v>
      </c>
      <c r="Q11" s="5">
        <v>0</v>
      </c>
    </row>
    <row r="12" spans="1:17" x14ac:dyDescent="0.25">
      <c r="B12" s="2">
        <v>5</v>
      </c>
      <c r="C12" s="3" t="s">
        <v>235</v>
      </c>
      <c r="D12" s="3" t="s">
        <v>136</v>
      </c>
      <c r="E12" s="3" t="s">
        <v>36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5.0444444444444443</v>
      </c>
      <c r="H12" s="5">
        <v>54</v>
      </c>
      <c r="I12" s="5">
        <v>50</v>
      </c>
      <c r="J12" s="5">
        <v>50</v>
      </c>
      <c r="K12" s="5">
        <v>47</v>
      </c>
      <c r="L12" s="5">
        <v>51</v>
      </c>
      <c r="M12" s="5">
        <v>46</v>
      </c>
      <c r="N12" s="5">
        <v>51</v>
      </c>
      <c r="O12" s="5">
        <v>53</v>
      </c>
      <c r="P12" s="5">
        <v>52</v>
      </c>
      <c r="Q12" s="5">
        <v>0</v>
      </c>
    </row>
    <row r="13" spans="1:17" x14ac:dyDescent="0.25">
      <c r="B13" s="2">
        <v>6</v>
      </c>
      <c r="C13" s="3" t="s">
        <v>125</v>
      </c>
      <c r="D13" s="3" t="s">
        <v>35</v>
      </c>
      <c r="E13" s="3" t="s">
        <v>36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</v>
      </c>
      <c r="H13" s="5">
        <v>57</v>
      </c>
      <c r="I13" s="5">
        <v>58</v>
      </c>
      <c r="J13" s="5">
        <v>45</v>
      </c>
      <c r="K13" s="5">
        <v>40</v>
      </c>
      <c r="L13" s="5">
        <v>50</v>
      </c>
      <c r="M13" s="5">
        <v>50</v>
      </c>
      <c r="N13" s="5">
        <v>50</v>
      </c>
      <c r="O13" s="5">
        <v>53</v>
      </c>
      <c r="P13" s="5">
        <v>47</v>
      </c>
      <c r="Q13" s="5">
        <v>0</v>
      </c>
    </row>
    <row r="14" spans="1:17" x14ac:dyDescent="0.25">
      <c r="B14" s="2">
        <v>7</v>
      </c>
      <c r="C14" s="3" t="s">
        <v>258</v>
      </c>
      <c r="D14" s="3" t="s">
        <v>28</v>
      </c>
      <c r="E14" s="3" t="s">
        <v>33</v>
      </c>
      <c r="F14" s="3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4.9666666666666668</v>
      </c>
      <c r="H14" s="5">
        <v>51</v>
      </c>
      <c r="I14" s="5">
        <v>42</v>
      </c>
      <c r="J14" s="5">
        <v>46</v>
      </c>
      <c r="K14" s="5">
        <v>52</v>
      </c>
      <c r="L14" s="5">
        <v>54</v>
      </c>
      <c r="M14" s="5">
        <v>50</v>
      </c>
      <c r="N14" s="5">
        <v>52</v>
      </c>
      <c r="O14" s="5">
        <v>50</v>
      </c>
      <c r="P14" s="5">
        <v>50</v>
      </c>
      <c r="Q14" s="5">
        <v>0</v>
      </c>
    </row>
    <row r="15" spans="1:17" x14ac:dyDescent="0.25">
      <c r="B15" s="2">
        <v>8</v>
      </c>
      <c r="C15" s="3" t="s">
        <v>250</v>
      </c>
      <c r="D15" s="3" t="s">
        <v>115</v>
      </c>
      <c r="E15" s="3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4.9444444444444446</v>
      </c>
      <c r="H15" s="5">
        <v>52</v>
      </c>
      <c r="I15" s="5">
        <v>50</v>
      </c>
      <c r="J15" s="5">
        <v>45</v>
      </c>
      <c r="K15" s="5">
        <v>53</v>
      </c>
      <c r="L15" s="5">
        <v>49</v>
      </c>
      <c r="M15" s="5">
        <v>47</v>
      </c>
      <c r="N15" s="5">
        <v>49</v>
      </c>
      <c r="O15" s="5">
        <v>47</v>
      </c>
      <c r="P15" s="5">
        <v>53</v>
      </c>
      <c r="Q15" s="5">
        <v>0</v>
      </c>
    </row>
    <row r="16" spans="1:17" x14ac:dyDescent="0.25">
      <c r="B16" s="2">
        <v>9</v>
      </c>
      <c r="C16" s="3" t="s">
        <v>256</v>
      </c>
      <c r="D16" s="3" t="s">
        <v>257</v>
      </c>
      <c r="E16" s="3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4.9333333333333336</v>
      </c>
      <c r="H16" s="5">
        <v>53</v>
      </c>
      <c r="I16" s="5">
        <v>55</v>
      </c>
      <c r="J16" s="5">
        <v>43</v>
      </c>
      <c r="K16" s="5">
        <v>46</v>
      </c>
      <c r="L16" s="5">
        <v>50</v>
      </c>
      <c r="M16" s="5">
        <v>58</v>
      </c>
      <c r="N16" s="5">
        <v>58</v>
      </c>
      <c r="O16" s="5">
        <v>40</v>
      </c>
      <c r="P16" s="5">
        <v>41</v>
      </c>
      <c r="Q16" s="5">
        <v>0</v>
      </c>
    </row>
    <row r="17" spans="2:17" x14ac:dyDescent="0.25">
      <c r="B17" s="2">
        <v>10</v>
      </c>
      <c r="C17" s="3" t="s">
        <v>246</v>
      </c>
      <c r="D17" s="3" t="s">
        <v>136</v>
      </c>
      <c r="E17" s="3" t="s">
        <v>36</v>
      </c>
      <c r="F17" s="3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4.8555555555555561</v>
      </c>
      <c r="H17" s="5">
        <v>52</v>
      </c>
      <c r="I17" s="5">
        <v>50</v>
      </c>
      <c r="J17" s="5">
        <v>53</v>
      </c>
      <c r="K17" s="5">
        <v>57</v>
      </c>
      <c r="L17" s="5">
        <v>43</v>
      </c>
      <c r="M17" s="5">
        <v>40</v>
      </c>
      <c r="N17" s="5">
        <v>40</v>
      </c>
      <c r="O17" s="5">
        <v>52</v>
      </c>
      <c r="P17" s="5">
        <v>50</v>
      </c>
      <c r="Q17" s="5">
        <v>0</v>
      </c>
    </row>
    <row r="18" spans="2:17" x14ac:dyDescent="0.25">
      <c r="B18" s="2">
        <v>11</v>
      </c>
      <c r="C18" s="3" t="s">
        <v>238</v>
      </c>
      <c r="D18" s="3" t="s">
        <v>209</v>
      </c>
      <c r="E18" s="3" t="s">
        <v>116</v>
      </c>
      <c r="F18" s="3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4.7888888888888888</v>
      </c>
      <c r="H18" s="5">
        <v>50</v>
      </c>
      <c r="I18" s="5">
        <v>52</v>
      </c>
      <c r="J18" s="5">
        <v>50</v>
      </c>
      <c r="K18" s="5">
        <v>49</v>
      </c>
      <c r="L18" s="5">
        <v>42</v>
      </c>
      <c r="M18" s="5">
        <v>40</v>
      </c>
      <c r="N18" s="5">
        <v>45</v>
      </c>
      <c r="O18" s="5">
        <v>53</v>
      </c>
      <c r="P18" s="5">
        <v>50</v>
      </c>
      <c r="Q18" s="5">
        <v>0</v>
      </c>
    </row>
    <row r="19" spans="2:17" x14ac:dyDescent="0.25">
      <c r="B19" s="2">
        <v>12</v>
      </c>
      <c r="C19" s="3" t="s">
        <v>128</v>
      </c>
      <c r="D19" s="3" t="s">
        <v>120</v>
      </c>
      <c r="E19" s="3" t="s">
        <v>37</v>
      </c>
      <c r="F19" s="3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4.7333333333333334</v>
      </c>
      <c r="H19" s="5">
        <v>53</v>
      </c>
      <c r="I19" s="5">
        <v>53</v>
      </c>
      <c r="J19" s="5">
        <v>50</v>
      </c>
      <c r="K19" s="5">
        <v>50</v>
      </c>
      <c r="L19" s="5">
        <v>38</v>
      </c>
      <c r="M19" s="5">
        <v>38</v>
      </c>
      <c r="N19" s="5">
        <v>35</v>
      </c>
      <c r="O19" s="5">
        <v>60</v>
      </c>
      <c r="P19" s="5">
        <v>49</v>
      </c>
      <c r="Q19" s="5">
        <v>0</v>
      </c>
    </row>
    <row r="20" spans="2:17" x14ac:dyDescent="0.25">
      <c r="B20" s="2">
        <v>13</v>
      </c>
      <c r="C20" s="3" t="s">
        <v>234</v>
      </c>
      <c r="D20" s="3" t="s">
        <v>181</v>
      </c>
      <c r="E20" s="3" t="s">
        <v>33</v>
      </c>
      <c r="F20" s="3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4.7222222222222223</v>
      </c>
      <c r="H20" s="5">
        <v>52</v>
      </c>
      <c r="I20" s="5">
        <v>46</v>
      </c>
      <c r="J20" s="5">
        <v>52</v>
      </c>
      <c r="K20" s="5">
        <v>51</v>
      </c>
      <c r="L20" s="5">
        <v>50</v>
      </c>
      <c r="M20" s="5">
        <v>38</v>
      </c>
      <c r="N20" s="5">
        <v>45</v>
      </c>
      <c r="O20" s="5">
        <v>50</v>
      </c>
      <c r="P20" s="5">
        <v>41</v>
      </c>
      <c r="Q20" s="5">
        <v>0</v>
      </c>
    </row>
    <row r="21" spans="2:17" x14ac:dyDescent="0.25">
      <c r="B21" s="2">
        <v>14</v>
      </c>
      <c r="C21" s="3" t="s">
        <v>252</v>
      </c>
      <c r="D21" s="3" t="s">
        <v>186</v>
      </c>
      <c r="E21" s="3" t="s">
        <v>33</v>
      </c>
      <c r="F21" s="3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4.5</v>
      </c>
      <c r="H21" s="5">
        <v>53</v>
      </c>
      <c r="I21" s="5">
        <v>51</v>
      </c>
      <c r="J21" s="5">
        <v>45</v>
      </c>
      <c r="K21" s="5">
        <v>49</v>
      </c>
      <c r="L21" s="5">
        <v>41</v>
      </c>
      <c r="M21" s="5">
        <v>40</v>
      </c>
      <c r="N21" s="5">
        <v>40</v>
      </c>
      <c r="O21" s="5">
        <v>46</v>
      </c>
      <c r="P21" s="5">
        <v>40</v>
      </c>
      <c r="Q21" s="5">
        <v>0</v>
      </c>
    </row>
    <row r="22" spans="2:17" x14ac:dyDescent="0.25">
      <c r="B22" s="2">
        <v>15</v>
      </c>
      <c r="C22" s="3" t="s">
        <v>248</v>
      </c>
      <c r="D22" s="3" t="s">
        <v>198</v>
      </c>
      <c r="E22" s="3" t="s">
        <v>118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4.4333333333333336</v>
      </c>
      <c r="H22" s="5">
        <v>54</v>
      </c>
      <c r="I22" s="5">
        <v>53</v>
      </c>
      <c r="J22" s="5">
        <v>34</v>
      </c>
      <c r="K22" s="5">
        <v>57</v>
      </c>
      <c r="L22" s="5">
        <v>40</v>
      </c>
      <c r="M22" s="5">
        <v>32</v>
      </c>
      <c r="N22" s="5">
        <v>35</v>
      </c>
      <c r="O22" s="5">
        <v>45</v>
      </c>
      <c r="P22" s="5">
        <v>49</v>
      </c>
      <c r="Q22" s="5">
        <v>0</v>
      </c>
    </row>
    <row r="23" spans="2:17" x14ac:dyDescent="0.25">
      <c r="B23" s="2">
        <v>16</v>
      </c>
      <c r="C23" s="3" t="s">
        <v>260</v>
      </c>
      <c r="D23" s="3" t="s">
        <v>217</v>
      </c>
      <c r="E23" s="3" t="s">
        <v>33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4.4333333333333336</v>
      </c>
      <c r="H23" s="5">
        <v>57</v>
      </c>
      <c r="I23" s="5">
        <v>53</v>
      </c>
      <c r="J23" s="5">
        <v>50</v>
      </c>
      <c r="K23" s="5">
        <v>50</v>
      </c>
      <c r="L23" s="5">
        <v>39</v>
      </c>
      <c r="M23" s="5">
        <v>37</v>
      </c>
      <c r="N23" s="5">
        <v>38</v>
      </c>
      <c r="O23" s="5">
        <v>39</v>
      </c>
      <c r="P23" s="5">
        <v>36</v>
      </c>
      <c r="Q23" s="5">
        <v>0</v>
      </c>
    </row>
    <row r="24" spans="2:17" x14ac:dyDescent="0.25">
      <c r="B24" s="2">
        <v>17</v>
      </c>
      <c r="C24" s="3" t="s">
        <v>245</v>
      </c>
      <c r="D24" s="3" t="s">
        <v>186</v>
      </c>
      <c r="E24" s="3" t="s">
        <v>33</v>
      </c>
      <c r="F24" s="3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4.3777777777777773</v>
      </c>
      <c r="H24" s="5">
        <v>53</v>
      </c>
      <c r="I24" s="5">
        <v>49</v>
      </c>
      <c r="J24" s="5">
        <v>48</v>
      </c>
      <c r="K24" s="5">
        <v>47</v>
      </c>
      <c r="L24" s="5">
        <v>38</v>
      </c>
      <c r="M24" s="5">
        <v>30</v>
      </c>
      <c r="N24" s="5">
        <v>32</v>
      </c>
      <c r="O24" s="5">
        <v>50</v>
      </c>
      <c r="P24" s="5">
        <v>47</v>
      </c>
      <c r="Q24" s="5">
        <v>0</v>
      </c>
    </row>
    <row r="25" spans="2:17" x14ac:dyDescent="0.25">
      <c r="B25" s="2">
        <v>18</v>
      </c>
      <c r="C25" s="3" t="s">
        <v>226</v>
      </c>
      <c r="D25" s="3" t="s">
        <v>189</v>
      </c>
      <c r="E25" s="3" t="s">
        <v>190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4.3666666666666663</v>
      </c>
      <c r="H25" s="5">
        <v>33</v>
      </c>
      <c r="I25" s="5">
        <v>40</v>
      </c>
      <c r="J25" s="5">
        <v>57</v>
      </c>
      <c r="K25" s="5">
        <v>56</v>
      </c>
      <c r="L25" s="5">
        <v>45</v>
      </c>
      <c r="M25" s="5">
        <v>40</v>
      </c>
      <c r="N25" s="5">
        <v>45</v>
      </c>
      <c r="O25" s="5">
        <v>35</v>
      </c>
      <c r="P25" s="5">
        <v>42</v>
      </c>
      <c r="Q25" s="5">
        <v>0</v>
      </c>
    </row>
    <row r="26" spans="2:17" x14ac:dyDescent="0.25">
      <c r="B26" s="2">
        <v>19</v>
      </c>
      <c r="C26" s="3" t="s">
        <v>266</v>
      </c>
      <c r="D26" s="3" t="s">
        <v>224</v>
      </c>
      <c r="E26" s="3" t="s">
        <v>37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4.2666666666666666</v>
      </c>
      <c r="H26" s="5">
        <v>54</v>
      </c>
      <c r="I26" s="5">
        <v>55</v>
      </c>
      <c r="J26" s="5">
        <v>46</v>
      </c>
      <c r="K26" s="5">
        <v>43</v>
      </c>
      <c r="L26" s="5">
        <v>39</v>
      </c>
      <c r="M26" s="5">
        <v>37</v>
      </c>
      <c r="N26" s="5">
        <v>39</v>
      </c>
      <c r="O26" s="5">
        <v>40</v>
      </c>
      <c r="P26" s="5">
        <v>31</v>
      </c>
      <c r="Q26" s="5">
        <v>0</v>
      </c>
    </row>
    <row r="27" spans="2:17" x14ac:dyDescent="0.25">
      <c r="B27" s="2">
        <v>20</v>
      </c>
      <c r="C27" s="3" t="s">
        <v>253</v>
      </c>
      <c r="D27" s="3" t="s">
        <v>28</v>
      </c>
      <c r="E27" s="3" t="s">
        <v>33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4.2444444444444445</v>
      </c>
      <c r="H27" s="5">
        <v>48</v>
      </c>
      <c r="I27" s="5">
        <v>40</v>
      </c>
      <c r="J27" s="5">
        <v>56</v>
      </c>
      <c r="K27" s="5">
        <v>55</v>
      </c>
      <c r="L27" s="5">
        <v>30</v>
      </c>
      <c r="M27" s="5">
        <v>30</v>
      </c>
      <c r="N27" s="5">
        <v>30</v>
      </c>
      <c r="O27" s="5">
        <v>47</v>
      </c>
      <c r="P27" s="5">
        <v>46</v>
      </c>
      <c r="Q27" s="5">
        <v>0</v>
      </c>
    </row>
    <row r="28" spans="2:17" x14ac:dyDescent="0.25">
      <c r="B28" s="2">
        <v>21</v>
      </c>
      <c r="C28" s="3" t="s">
        <v>269</v>
      </c>
      <c r="D28" s="3" t="s">
        <v>224</v>
      </c>
      <c r="E28" s="3" t="s">
        <v>37</v>
      </c>
      <c r="F28" s="3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4.1999999999999993</v>
      </c>
      <c r="H28" s="5">
        <v>46</v>
      </c>
      <c r="I28" s="5">
        <v>43</v>
      </c>
      <c r="J28" s="5">
        <v>35</v>
      </c>
      <c r="K28" s="5">
        <v>53</v>
      </c>
      <c r="L28" s="5">
        <v>45</v>
      </c>
      <c r="M28" s="5">
        <v>42</v>
      </c>
      <c r="N28" s="5">
        <v>45</v>
      </c>
      <c r="O28" s="5">
        <v>30</v>
      </c>
      <c r="P28" s="5">
        <v>39</v>
      </c>
      <c r="Q28" s="5">
        <v>0</v>
      </c>
    </row>
    <row r="29" spans="2:17" x14ac:dyDescent="0.25">
      <c r="B29" s="2">
        <v>22</v>
      </c>
      <c r="C29" s="3" t="s">
        <v>231</v>
      </c>
      <c r="D29" s="3" t="s">
        <v>232</v>
      </c>
      <c r="E29" s="3" t="s">
        <v>33</v>
      </c>
      <c r="F29" s="3" t="str">
        <f>LOOKUP(G29,{0;3;4;5;6;7;8;9;10},{"EN APRENDIZAJE";"REFORZAR APRENDIZAJE";"FALTA PRACTICA";"ACEPTABLE";"BUENO";"MUY BUENO";"SOBRESALIENTE";"EXCELENTE"})</f>
        <v>FALTA PRACTICA</v>
      </c>
      <c r="G29" s="12">
        <f t="shared" si="0"/>
        <v>4.1444444444444439</v>
      </c>
      <c r="H29" s="5">
        <v>47</v>
      </c>
      <c r="I29" s="5">
        <v>40</v>
      </c>
      <c r="J29" s="5">
        <v>25</v>
      </c>
      <c r="K29" s="5">
        <v>22</v>
      </c>
      <c r="L29" s="5">
        <v>47</v>
      </c>
      <c r="M29" s="5">
        <v>39</v>
      </c>
      <c r="N29" s="5">
        <v>40</v>
      </c>
      <c r="O29" s="5">
        <v>57</v>
      </c>
      <c r="P29" s="5">
        <v>56</v>
      </c>
      <c r="Q29" s="5">
        <v>0</v>
      </c>
    </row>
    <row r="30" spans="2:17" x14ac:dyDescent="0.25">
      <c r="B30" s="2">
        <v>23</v>
      </c>
      <c r="C30" s="3" t="s">
        <v>243</v>
      </c>
      <c r="D30" s="3" t="s">
        <v>228</v>
      </c>
      <c r="E30" s="3" t="s">
        <v>37</v>
      </c>
      <c r="F30" s="3" t="str">
        <f>LOOKUP(G30,{0;3;4;5;6;7;8;9;10},{"EN APRENDIZAJE";"REFORZAR APRENDIZAJE";"FALTA PRACTICA";"ACEPTABLE";"BUENO";"MUY BUENO";"SOBRESALIENTE";"EXCELENTE"})</f>
        <v>FALTA PRACTICA</v>
      </c>
      <c r="G30" s="12">
        <f t="shared" si="0"/>
        <v>4.1333333333333337</v>
      </c>
      <c r="H30" s="5">
        <v>52</v>
      </c>
      <c r="I30" s="5">
        <v>46</v>
      </c>
      <c r="J30" s="5">
        <v>52</v>
      </c>
      <c r="K30" s="5">
        <v>54</v>
      </c>
      <c r="L30" s="5">
        <v>20</v>
      </c>
      <c r="M30" s="5">
        <v>18</v>
      </c>
      <c r="N30" s="5">
        <v>20</v>
      </c>
      <c r="O30" s="5">
        <v>56</v>
      </c>
      <c r="P30" s="5">
        <v>54</v>
      </c>
      <c r="Q30" s="5">
        <v>0</v>
      </c>
    </row>
    <row r="31" spans="2:17" x14ac:dyDescent="0.25">
      <c r="B31" s="2">
        <v>24</v>
      </c>
      <c r="C31" s="3" t="s">
        <v>223</v>
      </c>
      <c r="D31" s="3" t="s">
        <v>224</v>
      </c>
      <c r="E31" s="3" t="s">
        <v>37</v>
      </c>
      <c r="F31" s="3" t="str">
        <f>LOOKUP(G31,{0;3;4;5;6;7;8;9;10},{"EN APRENDIZAJE";"REFORZAR APRENDIZAJE";"FALTA PRACTICA";"ACEPTABLE";"BUENO";"MUY BUENO";"SOBRESALIENTE";"EXCELENTE"})</f>
        <v>FALTA PRACTICA</v>
      </c>
      <c r="G31" s="12">
        <f t="shared" si="0"/>
        <v>4.1222222222222227</v>
      </c>
      <c r="H31" s="5">
        <v>47</v>
      </c>
      <c r="I31" s="5">
        <v>45</v>
      </c>
      <c r="J31" s="5">
        <v>25</v>
      </c>
      <c r="K31" s="5">
        <v>37</v>
      </c>
      <c r="L31" s="5">
        <v>45</v>
      </c>
      <c r="M31" s="5">
        <v>40</v>
      </c>
      <c r="N31" s="5">
        <v>40</v>
      </c>
      <c r="O31" s="5">
        <v>47</v>
      </c>
      <c r="P31" s="5">
        <v>45</v>
      </c>
      <c r="Q31" s="5">
        <v>0</v>
      </c>
    </row>
    <row r="32" spans="2:17" x14ac:dyDescent="0.25">
      <c r="B32" s="2">
        <v>25</v>
      </c>
      <c r="C32" s="3" t="s">
        <v>255</v>
      </c>
      <c r="D32" s="3" t="s">
        <v>217</v>
      </c>
      <c r="E32" s="3" t="s">
        <v>33</v>
      </c>
      <c r="F32" s="3" t="str">
        <f>LOOKUP(G32,{0;3;4;5;6;7;8;9;10},{"EN APRENDIZAJE";"REFORZAR APRENDIZAJE";"FALTA PRACTICA";"ACEPTABLE";"BUENO";"MUY BUENO";"SOBRESALIENTE";"EXCELENTE"})</f>
        <v>FALTA PRACTICA</v>
      </c>
      <c r="G32" s="12">
        <f t="shared" si="0"/>
        <v>4.0999999999999996</v>
      </c>
      <c r="H32" s="5">
        <v>48</v>
      </c>
      <c r="I32" s="5">
        <v>48</v>
      </c>
      <c r="J32" s="5">
        <v>43</v>
      </c>
      <c r="K32" s="5">
        <v>43</v>
      </c>
      <c r="L32" s="5">
        <v>40</v>
      </c>
      <c r="M32" s="5">
        <v>40</v>
      </c>
      <c r="N32" s="5">
        <v>35</v>
      </c>
      <c r="O32" s="5">
        <v>32</v>
      </c>
      <c r="P32" s="5">
        <v>40</v>
      </c>
      <c r="Q32" s="5">
        <v>0</v>
      </c>
    </row>
    <row r="33" spans="2:17" x14ac:dyDescent="0.25">
      <c r="B33" s="2">
        <v>26</v>
      </c>
      <c r="C33" s="3" t="s">
        <v>268</v>
      </c>
      <c r="D33" s="3" t="s">
        <v>224</v>
      </c>
      <c r="E33" s="3" t="s">
        <v>37</v>
      </c>
      <c r="F33" s="3" t="str">
        <f>LOOKUP(G33,{0;3;4;5;6;7;8;9;10},{"EN APRENDIZAJE";"REFORZAR APRENDIZAJE";"FALTA PRACTICA";"ACEPTABLE";"BUENO";"MUY BUENO";"SOBRESALIENTE";"EXCELENTE"})</f>
        <v>FALTA PRACTICA</v>
      </c>
      <c r="G33" s="12">
        <f t="shared" si="0"/>
        <v>4.0777777777777784</v>
      </c>
      <c r="H33" s="5">
        <v>37</v>
      </c>
      <c r="I33" s="5">
        <v>44</v>
      </c>
      <c r="J33" s="5">
        <v>52</v>
      </c>
      <c r="K33" s="5">
        <v>45</v>
      </c>
      <c r="L33" s="5">
        <v>42</v>
      </c>
      <c r="M33" s="5">
        <v>38</v>
      </c>
      <c r="N33" s="5">
        <v>38</v>
      </c>
      <c r="O33" s="5">
        <v>34</v>
      </c>
      <c r="P33" s="5">
        <v>37</v>
      </c>
      <c r="Q33" s="5">
        <v>0</v>
      </c>
    </row>
    <row r="34" spans="2:17" x14ac:dyDescent="0.25">
      <c r="B34" s="2">
        <v>27</v>
      </c>
      <c r="C34" s="3" t="s">
        <v>227</v>
      </c>
      <c r="D34" s="3" t="s">
        <v>228</v>
      </c>
      <c r="E34" s="3" t="s">
        <v>37</v>
      </c>
      <c r="F34" s="3" t="str">
        <f>LOOKUP(G34,{0;3;4;5;6;7;8;9;10},{"EN APRENDIZAJE";"REFORZAR APRENDIZAJE";"FALTA PRACTICA";"ACEPTABLE";"BUENO";"MUY BUENO";"SOBRESALIENTE";"EXCELENTE"})</f>
        <v>FALTA PRACTICA</v>
      </c>
      <c r="G34" s="12">
        <f t="shared" si="0"/>
        <v>4.0222222222222221</v>
      </c>
      <c r="H34" s="5">
        <v>29</v>
      </c>
      <c r="I34" s="5">
        <v>39</v>
      </c>
      <c r="J34" s="5">
        <v>55</v>
      </c>
      <c r="K34" s="5">
        <v>55</v>
      </c>
      <c r="L34" s="5">
        <v>30</v>
      </c>
      <c r="M34" s="5">
        <v>30</v>
      </c>
      <c r="N34" s="5">
        <v>32</v>
      </c>
      <c r="O34" s="5">
        <v>49</v>
      </c>
      <c r="P34" s="5">
        <v>43</v>
      </c>
      <c r="Q34" s="5">
        <v>0</v>
      </c>
    </row>
    <row r="35" spans="2:17" x14ac:dyDescent="0.25">
      <c r="B35" s="2">
        <v>28</v>
      </c>
      <c r="C35" s="3" t="s">
        <v>262</v>
      </c>
      <c r="D35" s="3" t="s">
        <v>224</v>
      </c>
      <c r="E35" s="3" t="s">
        <v>37</v>
      </c>
      <c r="F35" s="3" t="str">
        <f>LOOKUP(G35,{0;3;4;5;6;7;8;9;10},{"EN APRENDIZAJE";"REFORZAR APRENDIZAJE";"FALTA PRACTICA";"ACEPTABLE";"BUENO";"MUY BUENO";"SOBRESALIENTE";"EXCELENTE"})</f>
        <v>REFORZAR APRENDIZAJE</v>
      </c>
      <c r="G35" s="12">
        <f t="shared" si="0"/>
        <v>3.9222222222222221</v>
      </c>
      <c r="H35" s="5">
        <v>44</v>
      </c>
      <c r="I35" s="5">
        <v>18</v>
      </c>
      <c r="J35" s="5">
        <v>48</v>
      </c>
      <c r="K35" s="5">
        <v>40</v>
      </c>
      <c r="L35" s="5">
        <v>42</v>
      </c>
      <c r="M35" s="5">
        <v>30</v>
      </c>
      <c r="N35" s="5">
        <v>40</v>
      </c>
      <c r="O35" s="5">
        <v>50</v>
      </c>
      <c r="P35" s="5">
        <v>41</v>
      </c>
      <c r="Q35" s="5">
        <v>0</v>
      </c>
    </row>
    <row r="36" spans="2:17" x14ac:dyDescent="0.25">
      <c r="B36" s="2">
        <v>29</v>
      </c>
      <c r="C36" s="3" t="s">
        <v>239</v>
      </c>
      <c r="D36" s="3" t="s">
        <v>137</v>
      </c>
      <c r="E36" s="3" t="s">
        <v>33</v>
      </c>
      <c r="F36" s="3" t="str">
        <f>LOOKUP(G36,{0;3;4;5;6;7;8;9;10},{"EN APRENDIZAJE";"REFORZAR APRENDIZAJE";"FALTA PRACTICA";"ACEPTABLE";"BUENO";"MUY BUENO";"SOBRESALIENTE";"EXCELENTE"})</f>
        <v>REFORZAR APRENDIZAJE</v>
      </c>
      <c r="G36" s="12">
        <f t="shared" si="0"/>
        <v>3.9111111111111114</v>
      </c>
      <c r="H36" s="5">
        <v>38</v>
      </c>
      <c r="I36" s="5">
        <v>44</v>
      </c>
      <c r="J36" s="5">
        <v>44</v>
      </c>
      <c r="K36" s="5">
        <v>43</v>
      </c>
      <c r="L36" s="5">
        <v>38</v>
      </c>
      <c r="M36" s="5">
        <v>36</v>
      </c>
      <c r="N36" s="5">
        <v>30</v>
      </c>
      <c r="O36" s="5">
        <v>39</v>
      </c>
      <c r="P36" s="5">
        <v>40</v>
      </c>
      <c r="Q36" s="5">
        <v>0</v>
      </c>
    </row>
    <row r="37" spans="2:17" x14ac:dyDescent="0.25">
      <c r="B37" s="2">
        <v>30</v>
      </c>
      <c r="C37" s="3" t="s">
        <v>267</v>
      </c>
      <c r="D37" s="3" t="s">
        <v>224</v>
      </c>
      <c r="E37" s="3" t="s">
        <v>37</v>
      </c>
      <c r="F37" s="3" t="str">
        <f>LOOKUP(G37,{0;3;4;5;6;7;8;9;10},{"EN APRENDIZAJE";"REFORZAR APRENDIZAJE";"FALTA PRACTICA";"ACEPTABLE";"BUENO";"MUY BUENO";"SOBRESALIENTE";"EXCELENTE"})</f>
        <v>REFORZAR APRENDIZAJE</v>
      </c>
      <c r="G37" s="12">
        <f t="shared" si="0"/>
        <v>3.8666666666666663</v>
      </c>
      <c r="H37" s="5">
        <v>46</v>
      </c>
      <c r="I37" s="5">
        <v>50</v>
      </c>
      <c r="J37" s="5">
        <v>40</v>
      </c>
      <c r="K37" s="5">
        <v>40</v>
      </c>
      <c r="L37" s="5">
        <v>35</v>
      </c>
      <c r="M37" s="5">
        <v>32</v>
      </c>
      <c r="N37" s="5">
        <v>30</v>
      </c>
      <c r="O37" s="5">
        <v>35</v>
      </c>
      <c r="P37" s="5">
        <v>40</v>
      </c>
      <c r="Q37" s="5">
        <v>0</v>
      </c>
    </row>
    <row r="38" spans="2:17" x14ac:dyDescent="0.25">
      <c r="B38" s="2">
        <v>31</v>
      </c>
      <c r="C38" s="3" t="s">
        <v>247</v>
      </c>
      <c r="D38" s="3" t="s">
        <v>28</v>
      </c>
      <c r="E38" s="3" t="s">
        <v>33</v>
      </c>
      <c r="F38" s="3" t="str">
        <f>LOOKUP(G38,{0;3;4;5;6;7;8;9;10},{"EN APRENDIZAJE";"REFORZAR APRENDIZAJE";"FALTA PRACTICA";"ACEPTABLE";"BUENO";"MUY BUENO";"SOBRESALIENTE";"EXCELENTE"})</f>
        <v>REFORZAR APRENDIZAJE</v>
      </c>
      <c r="G38" s="12">
        <f t="shared" si="0"/>
        <v>3.7888888888888892</v>
      </c>
      <c r="H38" s="5">
        <v>47</v>
      </c>
      <c r="I38" s="5">
        <v>51</v>
      </c>
      <c r="J38" s="5">
        <v>30</v>
      </c>
      <c r="K38" s="5">
        <v>32</v>
      </c>
      <c r="L38" s="5">
        <v>38</v>
      </c>
      <c r="M38" s="5">
        <v>32</v>
      </c>
      <c r="N38" s="5">
        <v>37</v>
      </c>
      <c r="O38" s="5">
        <v>42</v>
      </c>
      <c r="P38" s="5">
        <v>32</v>
      </c>
      <c r="Q38" s="5">
        <v>0</v>
      </c>
    </row>
    <row r="39" spans="2:17" x14ac:dyDescent="0.25">
      <c r="B39" s="2">
        <v>32</v>
      </c>
      <c r="C39" s="3" t="s">
        <v>264</v>
      </c>
      <c r="D39" s="3" t="s">
        <v>224</v>
      </c>
      <c r="E39" s="3" t="s">
        <v>37</v>
      </c>
      <c r="F39" s="3" t="str">
        <f>LOOKUP(G39,{0;3;4;5;6;7;8;9;10},{"EN APRENDIZAJE";"REFORZAR APRENDIZAJE";"FALTA PRACTICA";"ACEPTABLE";"BUENO";"MUY BUENO";"SOBRESALIENTE";"EXCELENTE"})</f>
        <v>REFORZAR APRENDIZAJE</v>
      </c>
      <c r="G39" s="12">
        <f t="shared" si="0"/>
        <v>3.7888888888888892</v>
      </c>
      <c r="H39" s="5">
        <v>40</v>
      </c>
      <c r="I39" s="5">
        <v>38</v>
      </c>
      <c r="J39" s="5">
        <v>44</v>
      </c>
      <c r="K39" s="5">
        <v>32</v>
      </c>
      <c r="L39" s="5">
        <v>40</v>
      </c>
      <c r="M39" s="5">
        <v>39</v>
      </c>
      <c r="N39" s="5">
        <v>38</v>
      </c>
      <c r="O39" s="5">
        <v>30</v>
      </c>
      <c r="P39" s="5">
        <v>40</v>
      </c>
      <c r="Q39" s="5">
        <v>0</v>
      </c>
    </row>
    <row r="40" spans="2:17" x14ac:dyDescent="0.25">
      <c r="B40" s="2">
        <v>33</v>
      </c>
      <c r="C40" s="3" t="s">
        <v>265</v>
      </c>
      <c r="D40" s="3" t="s">
        <v>224</v>
      </c>
      <c r="E40" s="3" t="s">
        <v>37</v>
      </c>
      <c r="F40" s="3" t="str">
        <f>LOOKUP(G40,{0;3;4;5;6;7;8;9;10},{"EN APRENDIZAJE";"REFORZAR APRENDIZAJE";"FALTA PRACTICA";"ACEPTABLE";"BUENO";"MUY BUENO";"SOBRESALIENTE";"EXCELENTE"})</f>
        <v>REFORZAR APRENDIZAJE</v>
      </c>
      <c r="G40" s="12">
        <f t="shared" si="0"/>
        <v>3.7888888888888892</v>
      </c>
      <c r="H40" s="5">
        <v>40</v>
      </c>
      <c r="I40" s="5">
        <v>34</v>
      </c>
      <c r="J40" s="5">
        <v>42</v>
      </c>
      <c r="K40" s="5">
        <v>37</v>
      </c>
      <c r="L40" s="5">
        <v>36</v>
      </c>
      <c r="M40" s="5">
        <v>35</v>
      </c>
      <c r="N40" s="5">
        <v>36</v>
      </c>
      <c r="O40" s="5">
        <v>43</v>
      </c>
      <c r="P40" s="5">
        <v>38</v>
      </c>
      <c r="Q40" s="5">
        <v>0</v>
      </c>
    </row>
    <row r="41" spans="2:17" x14ac:dyDescent="0.25">
      <c r="B41" s="2">
        <v>34</v>
      </c>
      <c r="C41" s="3" t="s">
        <v>225</v>
      </c>
      <c r="D41" s="3" t="s">
        <v>28</v>
      </c>
      <c r="E41" s="3" t="s">
        <v>33</v>
      </c>
      <c r="F41" s="3" t="str">
        <f>LOOKUP(G41,{0;3;4;5;6;7;8;9;10},{"EN APRENDIZAJE";"REFORZAR APRENDIZAJE";"FALTA PRACTICA";"ACEPTABLE";"BUENO";"MUY BUENO";"SOBRESALIENTE";"EXCELENTE"})</f>
        <v>REFORZAR APRENDIZAJE</v>
      </c>
      <c r="G41" s="12">
        <f t="shared" si="0"/>
        <v>3.7444444444444449</v>
      </c>
      <c r="H41" s="5">
        <v>25</v>
      </c>
      <c r="I41" s="5">
        <v>26</v>
      </c>
      <c r="J41" s="5">
        <v>61</v>
      </c>
      <c r="K41" s="5">
        <v>60</v>
      </c>
      <c r="L41" s="5">
        <v>30</v>
      </c>
      <c r="M41" s="5">
        <v>26</v>
      </c>
      <c r="N41" s="5">
        <v>30</v>
      </c>
      <c r="O41" s="5">
        <v>40</v>
      </c>
      <c r="P41" s="5">
        <v>39</v>
      </c>
      <c r="Q41" s="5">
        <v>0</v>
      </c>
    </row>
    <row r="42" spans="2:17" x14ac:dyDescent="0.25">
      <c r="B42" s="2">
        <v>35</v>
      </c>
      <c r="C42" s="3" t="s">
        <v>237</v>
      </c>
      <c r="D42" s="3" t="s">
        <v>28</v>
      </c>
      <c r="E42" s="3" t="s">
        <v>33</v>
      </c>
      <c r="F42" s="3" t="str">
        <f>LOOKUP(G42,{0;3;4;5;6;7;8;9;10},{"EN APRENDIZAJE";"REFORZAR APRENDIZAJE";"FALTA PRACTICA";"ACEPTABLE";"BUENO";"MUY BUENO";"SOBRESALIENTE";"EXCELENTE"})</f>
        <v>REFORZAR APRENDIZAJE</v>
      </c>
      <c r="G42" s="12">
        <f t="shared" si="0"/>
        <v>3.7111111111111108</v>
      </c>
      <c r="H42" s="5">
        <v>34</v>
      </c>
      <c r="I42" s="5">
        <v>33</v>
      </c>
      <c r="J42" s="5">
        <v>42</v>
      </c>
      <c r="K42" s="5">
        <v>48</v>
      </c>
      <c r="L42" s="5">
        <v>34</v>
      </c>
      <c r="M42" s="5">
        <v>30</v>
      </c>
      <c r="N42" s="5">
        <v>30</v>
      </c>
      <c r="O42" s="5">
        <v>41</v>
      </c>
      <c r="P42" s="5">
        <v>42</v>
      </c>
      <c r="Q42" s="5">
        <v>0</v>
      </c>
    </row>
    <row r="43" spans="2:17" x14ac:dyDescent="0.25">
      <c r="B43" s="2">
        <v>36</v>
      </c>
      <c r="C43" s="3" t="s">
        <v>249</v>
      </c>
      <c r="D43" s="3" t="s">
        <v>141</v>
      </c>
      <c r="E43" s="3" t="s">
        <v>37</v>
      </c>
      <c r="F43" s="3" t="str">
        <f>LOOKUP(G43,{0;3;4;5;6;7;8;9;10},{"EN APRENDIZAJE";"REFORZAR APRENDIZAJE";"FALTA PRACTICA";"ACEPTABLE";"BUENO";"MUY BUENO";"SOBRESALIENTE";"EXCELENTE"})</f>
        <v>REFORZAR APRENDIZAJE</v>
      </c>
      <c r="G43" s="12">
        <f t="shared" si="0"/>
        <v>3.7111111111111108</v>
      </c>
      <c r="H43" s="5">
        <v>47</v>
      </c>
      <c r="I43" s="5">
        <v>48</v>
      </c>
      <c r="J43" s="5">
        <v>43</v>
      </c>
      <c r="K43" s="5">
        <v>47</v>
      </c>
      <c r="L43" s="5">
        <v>27</v>
      </c>
      <c r="M43" s="5">
        <v>20</v>
      </c>
      <c r="N43" s="5">
        <v>21</v>
      </c>
      <c r="O43" s="5">
        <v>38</v>
      </c>
      <c r="P43" s="5">
        <v>43</v>
      </c>
      <c r="Q43" s="5">
        <v>0</v>
      </c>
    </row>
    <row r="44" spans="2:17" x14ac:dyDescent="0.25">
      <c r="B44" s="2">
        <v>37</v>
      </c>
      <c r="C44" s="3" t="s">
        <v>251</v>
      </c>
      <c r="D44" s="3" t="s">
        <v>137</v>
      </c>
      <c r="E44" s="3" t="s">
        <v>33</v>
      </c>
      <c r="F44" s="3" t="str">
        <f>LOOKUP(G44,{0;3;4;5;6;7;8;9;10},{"EN APRENDIZAJE";"REFORZAR APRENDIZAJE";"FALTA PRACTICA";"ACEPTABLE";"BUENO";"MUY BUENO";"SOBRESALIENTE";"EXCELENTE"})</f>
        <v>REFORZAR APRENDIZAJE</v>
      </c>
      <c r="G44" s="12">
        <f t="shared" si="0"/>
        <v>3.6888888888888891</v>
      </c>
      <c r="H44" s="5">
        <v>50</v>
      </c>
      <c r="I44" s="5">
        <v>47</v>
      </c>
      <c r="J44" s="5">
        <v>28</v>
      </c>
      <c r="K44" s="5">
        <v>20</v>
      </c>
      <c r="L44" s="5">
        <v>30</v>
      </c>
      <c r="M44" s="5">
        <v>30</v>
      </c>
      <c r="N44" s="5">
        <v>28</v>
      </c>
      <c r="O44" s="5">
        <v>50</v>
      </c>
      <c r="P44" s="5">
        <v>49</v>
      </c>
      <c r="Q44" s="5">
        <v>0</v>
      </c>
    </row>
    <row r="45" spans="2:17" x14ac:dyDescent="0.25">
      <c r="B45" s="2">
        <v>38</v>
      </c>
      <c r="C45" s="3" t="s">
        <v>271</v>
      </c>
      <c r="D45" s="3" t="s">
        <v>224</v>
      </c>
      <c r="E45" s="3" t="s">
        <v>37</v>
      </c>
      <c r="F45" s="3" t="str">
        <f>LOOKUP(G45,{0;3;4;5;6;7;8;9;10},{"EN APRENDIZAJE";"REFORZAR APRENDIZAJE";"FALTA PRACTICA";"ACEPTABLE";"BUENO";"MUY BUENO";"SOBRESALIENTE";"EXCELENTE"})</f>
        <v>REFORZAR APRENDIZAJE</v>
      </c>
      <c r="G45" s="12">
        <f t="shared" si="0"/>
        <v>3.6555555555555554</v>
      </c>
      <c r="H45" s="5">
        <v>40</v>
      </c>
      <c r="I45" s="5">
        <v>35</v>
      </c>
      <c r="J45" s="5">
        <v>31</v>
      </c>
      <c r="K45" s="5">
        <v>41</v>
      </c>
      <c r="L45" s="5">
        <v>30</v>
      </c>
      <c r="M45" s="5">
        <v>30</v>
      </c>
      <c r="N45" s="5">
        <v>30</v>
      </c>
      <c r="O45" s="5">
        <v>45</v>
      </c>
      <c r="P45" s="5">
        <v>47</v>
      </c>
      <c r="Q45" s="5">
        <v>0</v>
      </c>
    </row>
    <row r="46" spans="2:17" x14ac:dyDescent="0.25">
      <c r="B46" s="2">
        <v>39</v>
      </c>
      <c r="C46" s="3" t="s">
        <v>242</v>
      </c>
      <c r="D46" s="3" t="s">
        <v>28</v>
      </c>
      <c r="E46" s="3" t="s">
        <v>33</v>
      </c>
      <c r="F46" s="3" t="str">
        <f>LOOKUP(G46,{0;3;4;5;6;7;8;9;10},{"EN APRENDIZAJE";"REFORZAR APRENDIZAJE";"FALTA PRACTICA";"ACEPTABLE";"BUENO";"MUY BUENO";"SOBRESALIENTE";"EXCELENTE"})</f>
        <v>REFORZAR APRENDIZAJE</v>
      </c>
      <c r="G46" s="12">
        <f t="shared" si="0"/>
        <v>3.6222222222222222</v>
      </c>
      <c r="H46" s="5">
        <v>43</v>
      </c>
      <c r="I46" s="5">
        <v>29</v>
      </c>
      <c r="J46" s="5">
        <v>37</v>
      </c>
      <c r="K46" s="5">
        <v>47</v>
      </c>
      <c r="L46" s="5">
        <v>25</v>
      </c>
      <c r="M46" s="5">
        <v>20</v>
      </c>
      <c r="N46" s="5">
        <v>20</v>
      </c>
      <c r="O46" s="5">
        <v>53</v>
      </c>
      <c r="P46" s="5">
        <v>52</v>
      </c>
      <c r="Q46" s="5">
        <v>0</v>
      </c>
    </row>
    <row r="47" spans="2:17" x14ac:dyDescent="0.25">
      <c r="B47" s="2">
        <v>40</v>
      </c>
      <c r="C47" s="3" t="s">
        <v>263</v>
      </c>
      <c r="D47" s="3" t="s">
        <v>224</v>
      </c>
      <c r="E47" s="3" t="s">
        <v>37</v>
      </c>
      <c r="F47" s="3" t="str">
        <f>LOOKUP(G47,{0;3;4;5;6;7;8;9;10},{"EN APRENDIZAJE";"REFORZAR APRENDIZAJE";"FALTA PRACTICA";"ACEPTABLE";"BUENO";"MUY BUENO";"SOBRESALIENTE";"EXCELENTE"})</f>
        <v>REFORZAR APRENDIZAJE</v>
      </c>
      <c r="G47" s="12">
        <f t="shared" si="0"/>
        <v>3.5555555555555554</v>
      </c>
      <c r="H47" s="5">
        <v>30</v>
      </c>
      <c r="I47" s="5">
        <v>32</v>
      </c>
      <c r="J47" s="5">
        <v>39</v>
      </c>
      <c r="K47" s="5">
        <v>39</v>
      </c>
      <c r="L47" s="5">
        <v>37</v>
      </c>
      <c r="M47" s="5">
        <v>30</v>
      </c>
      <c r="N47" s="5">
        <v>37</v>
      </c>
      <c r="O47" s="5">
        <v>37</v>
      </c>
      <c r="P47" s="5">
        <v>39</v>
      </c>
      <c r="Q47" s="5">
        <v>0</v>
      </c>
    </row>
    <row r="48" spans="2:17" x14ac:dyDescent="0.25">
      <c r="B48" s="2">
        <v>41</v>
      </c>
      <c r="C48" s="3" t="s">
        <v>127</v>
      </c>
      <c r="D48" s="3" t="s">
        <v>198</v>
      </c>
      <c r="E48" s="3" t="s">
        <v>118</v>
      </c>
      <c r="F48" s="3" t="str">
        <f>LOOKUP(G48,{0;3;4;5;6;7;8;9;10},{"EN APRENDIZAJE";"REFORZAR APRENDIZAJE";"FALTA PRACTICA";"ACEPTABLE";"BUENO";"MUY BUENO";"SOBRESALIENTE";"EXCELENTE"})</f>
        <v>REFORZAR APRENDIZAJE</v>
      </c>
      <c r="G48" s="12">
        <f t="shared" si="0"/>
        <v>3.5</v>
      </c>
      <c r="H48" s="5">
        <v>10</v>
      </c>
      <c r="I48" s="5">
        <v>10</v>
      </c>
      <c r="J48" s="5">
        <v>56</v>
      </c>
      <c r="K48" s="5">
        <v>57</v>
      </c>
      <c r="L48" s="5">
        <v>38</v>
      </c>
      <c r="M48" s="5">
        <v>35</v>
      </c>
      <c r="N48" s="5">
        <v>25</v>
      </c>
      <c r="O48" s="5">
        <v>44</v>
      </c>
      <c r="P48" s="5">
        <v>40</v>
      </c>
      <c r="Q48" s="5">
        <v>0</v>
      </c>
    </row>
    <row r="49" spans="2:17" x14ac:dyDescent="0.25">
      <c r="B49" s="2">
        <v>42</v>
      </c>
      <c r="C49" s="3" t="s">
        <v>244</v>
      </c>
      <c r="D49" s="3" t="s">
        <v>215</v>
      </c>
      <c r="E49" s="3" t="s">
        <v>33</v>
      </c>
      <c r="F49" s="3" t="str">
        <f>LOOKUP(G49,{0;3;4;5;6;7;8;9;10},{"EN APRENDIZAJE";"REFORZAR APRENDIZAJE";"FALTA PRACTICA";"ACEPTABLE";"BUENO";"MUY BUENO";"SOBRESALIENTE";"EXCELENTE"})</f>
        <v>REFORZAR APRENDIZAJE</v>
      </c>
      <c r="G49" s="12">
        <f t="shared" si="0"/>
        <v>3.4333333333333331</v>
      </c>
      <c r="H49" s="5">
        <v>39</v>
      </c>
      <c r="I49" s="5">
        <v>25</v>
      </c>
      <c r="J49" s="5">
        <v>44</v>
      </c>
      <c r="K49" s="5">
        <v>48</v>
      </c>
      <c r="L49" s="5">
        <v>23</v>
      </c>
      <c r="M49" s="5">
        <v>20</v>
      </c>
      <c r="N49" s="5">
        <v>15</v>
      </c>
      <c r="O49" s="5">
        <v>45</v>
      </c>
      <c r="P49" s="5">
        <v>50</v>
      </c>
      <c r="Q49" s="5">
        <v>0</v>
      </c>
    </row>
    <row r="50" spans="2:17" x14ac:dyDescent="0.25">
      <c r="B50" s="2">
        <v>43</v>
      </c>
      <c r="C50" s="3" t="s">
        <v>270</v>
      </c>
      <c r="D50" s="3" t="s">
        <v>224</v>
      </c>
      <c r="E50" s="3" t="s">
        <v>37</v>
      </c>
      <c r="F50" s="3" t="str">
        <f>LOOKUP(G50,{0;3;4;5;6;7;8;9;10},{"EN APRENDIZAJE";"REFORZAR APRENDIZAJE";"FALTA PRACTICA";"ACEPTABLE";"BUENO";"MUY BUENO";"SOBRESALIENTE";"EXCELENTE"})</f>
        <v>REFORZAR APRENDIZAJE</v>
      </c>
      <c r="G50" s="12">
        <f t="shared" si="0"/>
        <v>3.3</v>
      </c>
      <c r="H50" s="5">
        <v>32</v>
      </c>
      <c r="I50" s="5">
        <v>34</v>
      </c>
      <c r="J50" s="5">
        <v>37</v>
      </c>
      <c r="K50" s="5">
        <v>30</v>
      </c>
      <c r="L50" s="5">
        <v>29</v>
      </c>
      <c r="M50" s="5">
        <v>23</v>
      </c>
      <c r="N50" s="5">
        <v>29</v>
      </c>
      <c r="O50" s="5">
        <v>40</v>
      </c>
      <c r="P50" s="5">
        <v>43</v>
      </c>
      <c r="Q50" s="5">
        <v>0</v>
      </c>
    </row>
    <row r="51" spans="2:17" x14ac:dyDescent="0.25">
      <c r="B51" s="2">
        <v>44</v>
      </c>
      <c r="C51" s="3" t="s">
        <v>241</v>
      </c>
      <c r="D51" s="3" t="s">
        <v>184</v>
      </c>
      <c r="E51" s="3" t="s">
        <v>33</v>
      </c>
      <c r="F51" s="3" t="str">
        <f>LOOKUP(G51,{0;3;4;5;6;7;8;9;10},{"EN APRENDIZAJE";"REFORZAR APRENDIZAJE";"FALTA PRACTICA";"ACEPTABLE";"BUENO";"MUY BUENO";"SOBRESALIENTE";"EXCELENTE"})</f>
        <v>REFORZAR APRENDIZAJE</v>
      </c>
      <c r="G51" s="12">
        <f t="shared" si="0"/>
        <v>3.1888888888888887</v>
      </c>
      <c r="H51" s="5">
        <v>34</v>
      </c>
      <c r="I51" s="5">
        <v>23</v>
      </c>
      <c r="J51" s="5">
        <v>32</v>
      </c>
      <c r="K51" s="5">
        <v>31</v>
      </c>
      <c r="L51" s="5">
        <v>30</v>
      </c>
      <c r="M51" s="5">
        <v>30</v>
      </c>
      <c r="N51" s="5">
        <v>20</v>
      </c>
      <c r="O51" s="5">
        <v>50</v>
      </c>
      <c r="P51" s="5">
        <v>37</v>
      </c>
      <c r="Q51" s="5">
        <v>0</v>
      </c>
    </row>
    <row r="52" spans="2:17" x14ac:dyDescent="0.25">
      <c r="B52" s="2">
        <v>45</v>
      </c>
      <c r="C52" s="3" t="s">
        <v>254</v>
      </c>
      <c r="D52" s="3" t="s">
        <v>198</v>
      </c>
      <c r="E52" s="3" t="s">
        <v>118</v>
      </c>
      <c r="F52" s="3" t="str">
        <f>LOOKUP(G52,{0;3;4;5;6;7;8;9;10},{"EN APRENDIZAJE";"REFORZAR APRENDIZAJE";"FALTA PRACTICA";"ACEPTABLE";"BUENO";"MUY BUENO";"SOBRESALIENTE";"EXCELENTE"})</f>
        <v>REFORZAR APRENDIZAJE</v>
      </c>
      <c r="G52" s="12">
        <f t="shared" si="0"/>
        <v>3.1888888888888887</v>
      </c>
      <c r="H52" s="5">
        <v>36</v>
      </c>
      <c r="I52" s="5">
        <v>22</v>
      </c>
      <c r="J52" s="5">
        <v>45</v>
      </c>
      <c r="K52" s="5">
        <v>40</v>
      </c>
      <c r="L52" s="5">
        <v>35</v>
      </c>
      <c r="M52" s="5">
        <v>30</v>
      </c>
      <c r="N52" s="5">
        <v>30</v>
      </c>
      <c r="O52" s="5">
        <v>25</v>
      </c>
      <c r="P52" s="5">
        <v>24</v>
      </c>
      <c r="Q52" s="5">
        <v>0</v>
      </c>
    </row>
    <row r="53" spans="2:17" x14ac:dyDescent="0.25">
      <c r="B53" s="2">
        <v>46</v>
      </c>
      <c r="C53" s="3" t="s">
        <v>240</v>
      </c>
      <c r="D53" s="3" t="s">
        <v>232</v>
      </c>
      <c r="E53" s="3" t="s">
        <v>33</v>
      </c>
      <c r="F53" s="3" t="str">
        <f>LOOKUP(G53,{0;3;4;5;6;7;8;9;10},{"EN APRENDIZAJE";"REFORZAR APRENDIZAJE";"FALTA PRACTICA";"ACEPTABLE";"BUENO";"MUY BUENO";"SOBRESALIENTE";"EXCELENTE"})</f>
        <v>EN APRENDIZAJE</v>
      </c>
      <c r="G53" s="12">
        <f t="shared" si="0"/>
        <v>2.8777777777777778</v>
      </c>
      <c r="H53" s="5">
        <v>36</v>
      </c>
      <c r="I53" s="5">
        <v>34</v>
      </c>
      <c r="J53" s="5">
        <v>22</v>
      </c>
      <c r="K53" s="5">
        <v>15</v>
      </c>
      <c r="L53" s="5">
        <v>30</v>
      </c>
      <c r="M53" s="5">
        <v>21</v>
      </c>
      <c r="N53" s="5">
        <v>20</v>
      </c>
      <c r="O53" s="5">
        <v>42</v>
      </c>
      <c r="P53" s="5">
        <v>39</v>
      </c>
      <c r="Q53" s="5">
        <v>0</v>
      </c>
    </row>
    <row r="54" spans="2:17" x14ac:dyDescent="0.25">
      <c r="B54" s="2">
        <v>47</v>
      </c>
      <c r="C54" s="3" t="s">
        <v>229</v>
      </c>
      <c r="D54" s="3" t="s">
        <v>230</v>
      </c>
      <c r="E54" s="3" t="s">
        <v>33</v>
      </c>
      <c r="F54" s="3" t="str">
        <f>LOOKUP(G54,{0;3;4;5;6;7;8;9;10},{"EN APRENDIZAJE";"REFORZAR APRENDIZAJE";"FALTA PRACTICA";"ACEPTABLE";"BUENO";"MUY BUENO";"SOBRESALIENTE";"EXCELENTE"})</f>
        <v>EN APRENDIZAJE</v>
      </c>
      <c r="G54" s="12">
        <f t="shared" si="0"/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</row>
    <row r="55" spans="2:17" x14ac:dyDescent="0.25">
      <c r="B55" s="2">
        <v>48</v>
      </c>
      <c r="C55" s="3" t="s">
        <v>259</v>
      </c>
      <c r="D55" s="3" t="s">
        <v>257</v>
      </c>
      <c r="E55" s="3" t="s">
        <v>33</v>
      </c>
      <c r="F55" s="3" t="str">
        <f>LOOKUP(G55,{0;3;4;5;6;7;8;9;10},{"EN APRENDIZAJE";"REFORZAR APRENDIZAJE";"FALTA PRACTICA";"ACEPTABLE";"BUENO";"MUY BUENO";"SOBRESALIENTE";"EXCELENTE"})</f>
        <v>EN APRENDIZAJE</v>
      </c>
      <c r="G55" s="12">
        <f t="shared" si="0"/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</row>
  </sheetData>
  <sortState ref="C37:M42">
    <sortCondition ref="C37:C42"/>
  </sortState>
  <mergeCells count="7">
    <mergeCell ref="B1:I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R30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1.28515625" customWidth="1"/>
    <col min="5" max="5" width="17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80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1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73">
        <v>1</v>
      </c>
      <c r="C7" s="68" t="s">
        <v>506</v>
      </c>
      <c r="D7" s="68" t="s">
        <v>186</v>
      </c>
      <c r="E7" s="68" t="s">
        <v>33</v>
      </c>
      <c r="F7" s="52" t="str">
        <f>LOOKUP(G7,{0;3;4;5;6;7;8;9;10},{"EN APRENDIZAJE";"REFORZAR APRENDIZAJE";"FALTA PRACTICA";"ACEPTABLE";"BUENO";"MUY BUENO";"SOBRESALIENTE";"EXCELENTE"})</f>
        <v>ACEPTABLE</v>
      </c>
      <c r="G7" s="8">
        <f t="shared" ref="G7:G30" si="0">AVERAGE(I7:N7)/10</f>
        <v>5.9833333333333334</v>
      </c>
      <c r="H7" s="12">
        <f t="shared" ref="H7:H30" si="1">SUM(I7:N7)</f>
        <v>359</v>
      </c>
      <c r="I7" s="12">
        <v>65</v>
      </c>
      <c r="J7" s="12">
        <v>64</v>
      </c>
      <c r="K7" s="12">
        <v>62</v>
      </c>
      <c r="L7" s="12">
        <v>59</v>
      </c>
      <c r="M7" s="12">
        <v>56</v>
      </c>
      <c r="N7" s="12">
        <v>53</v>
      </c>
    </row>
    <row r="8" spans="1:14" x14ac:dyDescent="0.25">
      <c r="B8" s="73">
        <v>2</v>
      </c>
      <c r="C8" s="68" t="s">
        <v>510</v>
      </c>
      <c r="D8" s="68" t="s">
        <v>209</v>
      </c>
      <c r="E8" s="68" t="s">
        <v>116</v>
      </c>
      <c r="F8" s="52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5.5666666666666664</v>
      </c>
      <c r="H8" s="12">
        <f t="shared" si="1"/>
        <v>334</v>
      </c>
      <c r="I8" s="12">
        <v>61</v>
      </c>
      <c r="J8" s="12">
        <v>57</v>
      </c>
      <c r="K8" s="12">
        <v>58</v>
      </c>
      <c r="L8" s="12">
        <v>53</v>
      </c>
      <c r="M8" s="12">
        <v>54</v>
      </c>
      <c r="N8" s="12">
        <v>51</v>
      </c>
    </row>
    <row r="9" spans="1:14" x14ac:dyDescent="0.25">
      <c r="B9" s="73">
        <v>3</v>
      </c>
      <c r="C9" s="68" t="s">
        <v>176</v>
      </c>
      <c r="D9" s="68" t="s">
        <v>115</v>
      </c>
      <c r="E9" s="68" t="s">
        <v>33</v>
      </c>
      <c r="F9" s="52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5.5333333333333332</v>
      </c>
      <c r="H9" s="12">
        <f t="shared" si="1"/>
        <v>332</v>
      </c>
      <c r="I9" s="12">
        <v>55</v>
      </c>
      <c r="J9" s="12">
        <v>53</v>
      </c>
      <c r="K9" s="12">
        <v>53</v>
      </c>
      <c r="L9" s="12">
        <v>48</v>
      </c>
      <c r="M9" s="12">
        <v>61</v>
      </c>
      <c r="N9" s="12">
        <v>62</v>
      </c>
    </row>
    <row r="10" spans="1:14" x14ac:dyDescent="0.25">
      <c r="B10" s="73">
        <v>4</v>
      </c>
      <c r="C10" s="68" t="s">
        <v>507</v>
      </c>
      <c r="D10" s="68" t="s">
        <v>137</v>
      </c>
      <c r="E10" s="68" t="s">
        <v>33</v>
      </c>
      <c r="F10" s="52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5.35</v>
      </c>
      <c r="H10" s="12">
        <f t="shared" si="1"/>
        <v>321</v>
      </c>
      <c r="I10" s="12">
        <v>53</v>
      </c>
      <c r="J10" s="12">
        <v>52</v>
      </c>
      <c r="K10" s="12">
        <v>49</v>
      </c>
      <c r="L10" s="12">
        <v>47</v>
      </c>
      <c r="M10" s="12">
        <v>60</v>
      </c>
      <c r="N10" s="12">
        <v>60</v>
      </c>
    </row>
    <row r="11" spans="1:14" x14ac:dyDescent="0.25">
      <c r="B11" s="73">
        <v>5</v>
      </c>
      <c r="C11" s="68" t="s">
        <v>174</v>
      </c>
      <c r="D11" s="68" t="s">
        <v>186</v>
      </c>
      <c r="E11" s="68" t="s">
        <v>33</v>
      </c>
      <c r="F11" s="52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5.2166666666666668</v>
      </c>
      <c r="H11" s="12">
        <f t="shared" si="1"/>
        <v>313</v>
      </c>
      <c r="I11" s="12">
        <v>58</v>
      </c>
      <c r="J11" s="12">
        <v>51</v>
      </c>
      <c r="K11" s="12">
        <v>50</v>
      </c>
      <c r="L11" s="12">
        <v>49</v>
      </c>
      <c r="M11" s="12">
        <v>54</v>
      </c>
      <c r="N11" s="12">
        <v>51</v>
      </c>
    </row>
    <row r="12" spans="1:14" x14ac:dyDescent="0.25">
      <c r="B12" s="73">
        <v>6</v>
      </c>
      <c r="C12" s="68" t="s">
        <v>521</v>
      </c>
      <c r="D12" s="68" t="s">
        <v>215</v>
      </c>
      <c r="E12" s="68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4.7333333333333334</v>
      </c>
      <c r="H12" s="12">
        <f t="shared" si="1"/>
        <v>284</v>
      </c>
      <c r="I12" s="12">
        <v>50</v>
      </c>
      <c r="J12" s="12">
        <v>53</v>
      </c>
      <c r="K12" s="12">
        <v>38</v>
      </c>
      <c r="L12" s="12">
        <v>41</v>
      </c>
      <c r="M12" s="12">
        <v>49</v>
      </c>
      <c r="N12" s="12">
        <v>53</v>
      </c>
    </row>
    <row r="13" spans="1:14" x14ac:dyDescent="0.25">
      <c r="B13" s="73">
        <v>7</v>
      </c>
      <c r="C13" s="68" t="s">
        <v>519</v>
      </c>
      <c r="D13" s="68" t="s">
        <v>186</v>
      </c>
      <c r="E13" s="68" t="s">
        <v>33</v>
      </c>
      <c r="F13" s="52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4.6333333333333337</v>
      </c>
      <c r="H13" s="12">
        <f t="shared" si="1"/>
        <v>278</v>
      </c>
      <c r="I13" s="12">
        <v>54</v>
      </c>
      <c r="J13" s="12">
        <v>47</v>
      </c>
      <c r="K13" s="12">
        <v>49</v>
      </c>
      <c r="L13" s="12">
        <v>41</v>
      </c>
      <c r="M13" s="12">
        <v>47</v>
      </c>
      <c r="N13" s="12">
        <v>40</v>
      </c>
    </row>
    <row r="14" spans="1:14" x14ac:dyDescent="0.25">
      <c r="B14" s="73">
        <v>8</v>
      </c>
      <c r="C14" s="68" t="s">
        <v>512</v>
      </c>
      <c r="D14" s="68" t="s">
        <v>232</v>
      </c>
      <c r="E14" s="68" t="s">
        <v>33</v>
      </c>
      <c r="F14" s="52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4.4833333333333334</v>
      </c>
      <c r="H14" s="12">
        <f t="shared" si="1"/>
        <v>269</v>
      </c>
      <c r="I14" s="12">
        <v>45</v>
      </c>
      <c r="J14" s="12">
        <v>44</v>
      </c>
      <c r="K14" s="12">
        <v>42</v>
      </c>
      <c r="L14" s="12">
        <v>39</v>
      </c>
      <c r="M14" s="12">
        <v>49</v>
      </c>
      <c r="N14" s="12">
        <v>50</v>
      </c>
    </row>
    <row r="15" spans="1:14" x14ac:dyDescent="0.25">
      <c r="B15" s="73">
        <v>9</v>
      </c>
      <c r="C15" s="68" t="s">
        <v>175</v>
      </c>
      <c r="D15" s="68" t="s">
        <v>142</v>
      </c>
      <c r="E15" s="68" t="s">
        <v>33</v>
      </c>
      <c r="F15" s="52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4.45</v>
      </c>
      <c r="H15" s="12">
        <f t="shared" si="1"/>
        <v>267</v>
      </c>
      <c r="I15" s="12">
        <v>46</v>
      </c>
      <c r="J15" s="12">
        <v>41</v>
      </c>
      <c r="K15" s="12">
        <v>45</v>
      </c>
      <c r="L15" s="12">
        <v>40</v>
      </c>
      <c r="M15" s="12">
        <v>49</v>
      </c>
      <c r="N15" s="12">
        <v>46</v>
      </c>
    </row>
    <row r="16" spans="1:14" x14ac:dyDescent="0.25">
      <c r="B16" s="73">
        <v>10</v>
      </c>
      <c r="C16" s="68" t="s">
        <v>518</v>
      </c>
      <c r="D16" s="68" t="s">
        <v>181</v>
      </c>
      <c r="E16" s="68" t="s">
        <v>33</v>
      </c>
      <c r="F16" s="52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4.3833333333333337</v>
      </c>
      <c r="H16" s="12">
        <f t="shared" si="1"/>
        <v>263</v>
      </c>
      <c r="I16" s="12">
        <v>43</v>
      </c>
      <c r="J16" s="12">
        <v>41</v>
      </c>
      <c r="K16" s="12">
        <v>45</v>
      </c>
      <c r="L16" s="12">
        <v>40</v>
      </c>
      <c r="M16" s="12">
        <v>48</v>
      </c>
      <c r="N16" s="12">
        <v>46</v>
      </c>
    </row>
    <row r="17" spans="2:18" x14ac:dyDescent="0.25">
      <c r="B17" s="73">
        <v>11</v>
      </c>
      <c r="C17" s="69" t="s">
        <v>516</v>
      </c>
      <c r="D17" s="68" t="s">
        <v>141</v>
      </c>
      <c r="E17" s="68" t="s">
        <v>37</v>
      </c>
      <c r="F17" s="52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4.3666666666666663</v>
      </c>
      <c r="H17" s="12">
        <f t="shared" si="1"/>
        <v>262</v>
      </c>
      <c r="I17" s="12">
        <v>43</v>
      </c>
      <c r="J17" s="12">
        <v>39</v>
      </c>
      <c r="K17" s="12">
        <v>45</v>
      </c>
      <c r="L17" s="12">
        <v>40</v>
      </c>
      <c r="M17" s="12">
        <v>49</v>
      </c>
      <c r="N17" s="12">
        <v>46</v>
      </c>
    </row>
    <row r="18" spans="2:18" x14ac:dyDescent="0.25">
      <c r="B18" s="73">
        <v>12</v>
      </c>
      <c r="C18" s="68" t="s">
        <v>522</v>
      </c>
      <c r="D18" s="68" t="s">
        <v>545</v>
      </c>
      <c r="E18" s="68" t="s">
        <v>37</v>
      </c>
      <c r="F18" s="52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4.3666666666666663</v>
      </c>
      <c r="H18" s="12">
        <f t="shared" si="1"/>
        <v>262</v>
      </c>
      <c r="I18" s="12">
        <v>45</v>
      </c>
      <c r="J18" s="12">
        <v>50</v>
      </c>
      <c r="K18" s="12">
        <v>42</v>
      </c>
      <c r="L18" s="12">
        <v>43</v>
      </c>
      <c r="M18" s="12">
        <v>42</v>
      </c>
      <c r="N18" s="12">
        <v>40</v>
      </c>
    </row>
    <row r="19" spans="2:18" x14ac:dyDescent="0.25">
      <c r="B19" s="73">
        <v>13</v>
      </c>
      <c r="C19" s="68" t="s">
        <v>511</v>
      </c>
      <c r="D19" s="68" t="s">
        <v>186</v>
      </c>
      <c r="E19" s="68" t="s">
        <v>33</v>
      </c>
      <c r="F19" s="52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4.3</v>
      </c>
      <c r="H19" s="12">
        <f t="shared" si="1"/>
        <v>258</v>
      </c>
      <c r="I19" s="12">
        <v>35</v>
      </c>
      <c r="J19" s="12">
        <v>54</v>
      </c>
      <c r="K19" s="12">
        <v>40</v>
      </c>
      <c r="L19" s="12">
        <v>38</v>
      </c>
      <c r="M19" s="12">
        <v>45</v>
      </c>
      <c r="N19" s="12">
        <v>46</v>
      </c>
    </row>
    <row r="20" spans="2:18" x14ac:dyDescent="0.25">
      <c r="B20" s="73">
        <v>14</v>
      </c>
      <c r="C20" s="68" t="s">
        <v>509</v>
      </c>
      <c r="D20" s="68" t="s">
        <v>186</v>
      </c>
      <c r="E20" s="68" t="s">
        <v>33</v>
      </c>
      <c r="F20" s="52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4.1833333333333336</v>
      </c>
      <c r="H20" s="12">
        <f t="shared" si="1"/>
        <v>251</v>
      </c>
      <c r="I20" s="12">
        <v>46</v>
      </c>
      <c r="J20" s="12">
        <v>39</v>
      </c>
      <c r="K20" s="12">
        <v>40</v>
      </c>
      <c r="L20" s="12">
        <v>34</v>
      </c>
      <c r="M20" s="12">
        <v>49</v>
      </c>
      <c r="N20" s="12">
        <v>43</v>
      </c>
      <c r="R20">
        <v>4</v>
      </c>
    </row>
    <row r="21" spans="2:18" x14ac:dyDescent="0.25">
      <c r="B21" s="73">
        <v>15</v>
      </c>
      <c r="C21" s="68" t="s">
        <v>173</v>
      </c>
      <c r="D21" s="68" t="s">
        <v>115</v>
      </c>
      <c r="E21" s="68" t="s">
        <v>33</v>
      </c>
      <c r="F21" s="52" t="str">
        <f>LOOKUP(G21,{0;3;4;5;6;7;8;9;10},{"EN APRENDIZAJE";"REFORZAR APRENDIZAJE";"FALTA PRACTICA";"ACEPTABLE";"BUENO";"MUY BUENO";"SOBRESALIENTE";"EXCELENTE"})</f>
        <v>FALTA PRACTICA</v>
      </c>
      <c r="G21" s="8">
        <f t="shared" si="0"/>
        <v>4.0999999999999996</v>
      </c>
      <c r="H21" s="12">
        <f t="shared" si="1"/>
        <v>246</v>
      </c>
      <c r="I21" s="12">
        <v>43</v>
      </c>
      <c r="J21" s="12">
        <v>39</v>
      </c>
      <c r="K21" s="12">
        <v>41</v>
      </c>
      <c r="L21" s="12">
        <v>36</v>
      </c>
      <c r="M21" s="12">
        <v>45</v>
      </c>
      <c r="N21" s="12">
        <v>42</v>
      </c>
    </row>
    <row r="22" spans="2:18" x14ac:dyDescent="0.25">
      <c r="B22" s="73">
        <v>16</v>
      </c>
      <c r="C22" s="68" t="s">
        <v>513</v>
      </c>
      <c r="D22" s="68" t="s">
        <v>186</v>
      </c>
      <c r="E22" s="68" t="s">
        <v>33</v>
      </c>
      <c r="F22" s="52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3.8666666666666663</v>
      </c>
      <c r="H22" s="12">
        <f t="shared" si="1"/>
        <v>232</v>
      </c>
      <c r="I22" s="12">
        <v>40</v>
      </c>
      <c r="J22" s="12">
        <v>34</v>
      </c>
      <c r="K22" s="12">
        <v>40</v>
      </c>
      <c r="L22" s="12">
        <v>35</v>
      </c>
      <c r="M22" s="12">
        <v>43</v>
      </c>
      <c r="N22" s="12">
        <v>40</v>
      </c>
    </row>
    <row r="23" spans="2:18" x14ac:dyDescent="0.25">
      <c r="B23" s="73">
        <v>17</v>
      </c>
      <c r="C23" s="68" t="s">
        <v>514</v>
      </c>
      <c r="D23" s="68" t="s">
        <v>137</v>
      </c>
      <c r="E23" s="68" t="s">
        <v>33</v>
      </c>
      <c r="F23" s="52" t="str">
        <f>LOOKUP(G23,{0;3;4;5;6;7;8;9;10},{"EN APRENDIZAJE";"REFORZAR APRENDIZAJE";"FALTA PRACTICA";"ACEPTABLE";"BUENO";"MUY BUENO";"SOBRESALIENTE";"EXCELENTE"})</f>
        <v>REFORZAR APRENDIZAJE</v>
      </c>
      <c r="G23" s="8">
        <f t="shared" si="0"/>
        <v>3.8</v>
      </c>
      <c r="H23" s="12">
        <f t="shared" si="1"/>
        <v>228</v>
      </c>
      <c r="I23" s="12">
        <v>46</v>
      </c>
      <c r="J23" s="12">
        <v>37</v>
      </c>
      <c r="K23" s="12">
        <v>38</v>
      </c>
      <c r="L23" s="12">
        <v>30</v>
      </c>
      <c r="M23" s="12">
        <v>42</v>
      </c>
      <c r="N23" s="12">
        <v>35</v>
      </c>
    </row>
    <row r="24" spans="2:18" x14ac:dyDescent="0.25">
      <c r="B24" s="73">
        <v>18</v>
      </c>
      <c r="C24" s="68" t="s">
        <v>543</v>
      </c>
      <c r="D24" s="68" t="s">
        <v>555</v>
      </c>
      <c r="E24" s="68" t="s">
        <v>37</v>
      </c>
      <c r="F24" s="52" t="str">
        <f>LOOKUP(G24,{0;3;4;5;6;7;8;9;10},{"EN APRENDIZAJE";"REFORZAR APRENDIZAJE";"FALTA PRACTICA";"ACEPTABLE";"BUENO";"MUY BUENO";"SOBRESALIENTE";"EXCELENTE"})</f>
        <v>REFORZAR APRENDIZAJE</v>
      </c>
      <c r="G24" s="8">
        <f t="shared" si="0"/>
        <v>3.75</v>
      </c>
      <c r="H24" s="12">
        <f t="shared" si="1"/>
        <v>225</v>
      </c>
      <c r="I24" s="12">
        <v>40</v>
      </c>
      <c r="J24" s="12">
        <v>35</v>
      </c>
      <c r="K24" s="12">
        <v>40</v>
      </c>
      <c r="L24" s="12">
        <v>32</v>
      </c>
      <c r="M24" s="12">
        <v>42</v>
      </c>
      <c r="N24" s="12">
        <v>36</v>
      </c>
    </row>
    <row r="25" spans="2:18" x14ac:dyDescent="0.25">
      <c r="B25" s="73">
        <v>19</v>
      </c>
      <c r="C25" s="68" t="s">
        <v>542</v>
      </c>
      <c r="D25" s="68" t="s">
        <v>545</v>
      </c>
      <c r="E25" s="68" t="s">
        <v>37</v>
      </c>
      <c r="F25" s="52" t="str">
        <f>LOOKUP(G25,{0;3;4;5;6;7;8;9;10},{"EN APRENDIZAJE";"REFORZAR APRENDIZAJE";"FALTA PRACTICA";"ACEPTABLE";"BUENO";"MUY BUENO";"SOBRESALIENTE";"EXCELENTE"})</f>
        <v>REFORZAR APRENDIZAJE</v>
      </c>
      <c r="G25" s="8">
        <f t="shared" si="0"/>
        <v>3.6833333333333336</v>
      </c>
      <c r="H25" s="12">
        <f t="shared" si="1"/>
        <v>221</v>
      </c>
      <c r="I25" s="12">
        <v>37</v>
      </c>
      <c r="J25" s="12">
        <v>32</v>
      </c>
      <c r="K25" s="12">
        <v>37</v>
      </c>
      <c r="L25" s="12">
        <v>30</v>
      </c>
      <c r="M25" s="12">
        <v>44</v>
      </c>
      <c r="N25" s="12">
        <v>41</v>
      </c>
    </row>
    <row r="26" spans="2:18" x14ac:dyDescent="0.25">
      <c r="B26" s="73">
        <v>20</v>
      </c>
      <c r="C26" s="68" t="s">
        <v>508</v>
      </c>
      <c r="D26" s="68" t="s">
        <v>186</v>
      </c>
      <c r="E26" s="68" t="s">
        <v>33</v>
      </c>
      <c r="F26" s="52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3.3666666666666663</v>
      </c>
      <c r="H26" s="12">
        <f t="shared" si="1"/>
        <v>202</v>
      </c>
      <c r="I26" s="12">
        <v>38</v>
      </c>
      <c r="J26" s="12">
        <v>39</v>
      </c>
      <c r="K26" s="12">
        <v>30</v>
      </c>
      <c r="L26" s="12">
        <v>27</v>
      </c>
      <c r="M26" s="12">
        <v>38</v>
      </c>
      <c r="N26" s="12">
        <v>30</v>
      </c>
    </row>
    <row r="27" spans="2:18" x14ac:dyDescent="0.25">
      <c r="B27" s="73">
        <v>21</v>
      </c>
      <c r="C27" s="68" t="s">
        <v>554</v>
      </c>
      <c r="D27" s="68" t="s">
        <v>545</v>
      </c>
      <c r="E27" s="68" t="s">
        <v>37</v>
      </c>
      <c r="F27" s="52" t="str">
        <f>LOOKUP(G27,{0;3;4;5;6;7;8;9;10},{"EN APRENDIZAJE";"REFORZAR APRENDIZAJE";"FALTA PRACTICA";"ACEPTABLE";"BUENO";"MUY BUENO";"SOBRESALIENTE";"EXCELENTE"})</f>
        <v>REFORZAR APRENDIZAJE</v>
      </c>
      <c r="G27" s="8">
        <f t="shared" si="0"/>
        <v>3.1166666666666667</v>
      </c>
      <c r="H27" s="12">
        <f t="shared" si="1"/>
        <v>187</v>
      </c>
      <c r="I27" s="12">
        <v>24</v>
      </c>
      <c r="J27" s="12">
        <v>28</v>
      </c>
      <c r="K27" s="12">
        <v>30</v>
      </c>
      <c r="L27" s="12">
        <v>30</v>
      </c>
      <c r="M27" s="12">
        <v>35</v>
      </c>
      <c r="N27" s="12">
        <v>40</v>
      </c>
    </row>
    <row r="28" spans="2:18" x14ac:dyDescent="0.25">
      <c r="B28" s="83">
        <v>22</v>
      </c>
      <c r="C28" s="68" t="s">
        <v>517</v>
      </c>
      <c r="D28" s="68" t="s">
        <v>184</v>
      </c>
      <c r="E28" s="68" t="s">
        <v>33</v>
      </c>
      <c r="F28" s="52" t="str">
        <f>LOOKUP(G28,{0;3;4;5;6;7;8;9;10},{"EN APRENDIZAJE";"REFORZAR APRENDIZAJE";"FALTA PRACTICA";"ACEPTABLE";"BUENO";"MUY BUENO";"SOBRESALIENTE";"EXCELENTE"})</f>
        <v>EN APRENDIZAJE</v>
      </c>
      <c r="G28" s="8">
        <f t="shared" si="0"/>
        <v>2.8666666666666667</v>
      </c>
      <c r="H28" s="12">
        <f t="shared" si="1"/>
        <v>172</v>
      </c>
      <c r="I28" s="12">
        <v>28</v>
      </c>
      <c r="J28" s="12">
        <v>20</v>
      </c>
      <c r="K28" s="12">
        <v>29</v>
      </c>
      <c r="L28" s="12">
        <v>22</v>
      </c>
      <c r="M28" s="12">
        <v>40</v>
      </c>
      <c r="N28" s="12">
        <v>33</v>
      </c>
    </row>
    <row r="29" spans="2:18" x14ac:dyDescent="0.25">
      <c r="B29" s="83">
        <v>23</v>
      </c>
      <c r="C29" s="68" t="s">
        <v>515</v>
      </c>
      <c r="D29" s="68" t="s">
        <v>195</v>
      </c>
      <c r="E29" s="68" t="s">
        <v>33</v>
      </c>
      <c r="F29" s="52" t="str">
        <f>LOOKUP(G29,{0;3;4;5;6;7;8;9;10},{"EN APRENDIZAJE";"REFORZAR APRENDIZAJE";"FALTA PRACTICA";"ACEPTABLE";"BUENO";"MUY BUENO";"SOBRESALIENTE";"EXCELENTE"})</f>
        <v>EN APRENDIZAJE</v>
      </c>
      <c r="G29" s="8">
        <f t="shared" si="0"/>
        <v>2.8</v>
      </c>
      <c r="H29" s="12">
        <f t="shared" si="1"/>
        <v>168</v>
      </c>
      <c r="I29" s="12">
        <v>25</v>
      </c>
      <c r="J29" s="12">
        <v>27</v>
      </c>
      <c r="K29" s="12">
        <v>28</v>
      </c>
      <c r="L29" s="12">
        <v>25</v>
      </c>
      <c r="M29" s="12">
        <v>30</v>
      </c>
      <c r="N29" s="12">
        <v>33</v>
      </c>
    </row>
    <row r="30" spans="2:18" hidden="1" x14ac:dyDescent="0.25">
      <c r="B30" s="83">
        <v>24</v>
      </c>
      <c r="C30" s="68" t="s">
        <v>520</v>
      </c>
      <c r="D30" s="68" t="s">
        <v>115</v>
      </c>
      <c r="E30" s="68" t="s">
        <v>33</v>
      </c>
      <c r="F30" s="52" t="str">
        <f>LOOKUP(G30,{0;3;4;5;6;7;8;9;10},{"EN APRENDIZAJE";"REFORZAR APRENDIZAJE";"FALTA PRACTICA";"ACEPTABLE";"BUENO";"MUY BUENO";"SOBRESALIENTE";"EXCELENTE"})</f>
        <v>EN APRENDIZAJE</v>
      </c>
      <c r="G30" s="8">
        <f t="shared" si="0"/>
        <v>0</v>
      </c>
      <c r="H30" s="12">
        <f t="shared" si="1"/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</sheetData>
  <sortState ref="C7:N9">
    <sortCondition ref="F7:F9" customList="EXCELENTE,SOBRE SALIENTE,MUY BUENO,BUENO,ACEPTABLE,FALTA PRACTICA,REFORZAR APRENDIZAJE,EN APRENDIZAJE"/>
    <sortCondition ref="C7:C9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8"/>
  <sheetViews>
    <sheetView workbookViewId="0">
      <selection activeCell="N17" sqref="N17"/>
    </sheetView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13.28515625" customWidth="1"/>
    <col min="5" max="5" width="12.5703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"/>
      <c r="C4" s="4"/>
      <c r="D4" s="4"/>
      <c r="E4" s="33"/>
      <c r="F4" s="4"/>
      <c r="G4" s="6"/>
      <c r="I4" s="20" t="s">
        <v>18</v>
      </c>
      <c r="J4" s="112" t="s">
        <v>531</v>
      </c>
      <c r="K4" s="112"/>
      <c r="L4" s="112"/>
      <c r="M4" s="112"/>
      <c r="N4" s="113"/>
    </row>
    <row r="5" spans="1:14" ht="30.95" customHeight="1" thickBot="1" x14ac:dyDescent="0.3">
      <c r="C5" s="102" t="s">
        <v>101</v>
      </c>
      <c r="D5" s="102"/>
      <c r="E5" s="102"/>
      <c r="F5" s="102"/>
      <c r="I5" s="109" t="s">
        <v>532</v>
      </c>
      <c r="J5" s="111"/>
      <c r="K5" s="109" t="s">
        <v>533</v>
      </c>
      <c r="L5" s="111"/>
      <c r="M5" s="109" t="s">
        <v>534</v>
      </c>
      <c r="N5" s="110"/>
    </row>
    <row r="6" spans="1:14" x14ac:dyDescent="0.25">
      <c r="B6" s="57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s="78" customFormat="1" x14ac:dyDescent="0.25">
      <c r="B7" s="67">
        <v>1</v>
      </c>
      <c r="C7" s="68" t="s">
        <v>180</v>
      </c>
      <c r="D7" s="68" t="s">
        <v>181</v>
      </c>
      <c r="E7" s="68" t="s">
        <v>33</v>
      </c>
      <c r="F7" s="79" t="str">
        <f>LOOKUP(G7,{0;3;4;5;6;7;8;9;10},{"EN APRENDIZAJE";"REFORZAR APRENDIZAJE";"FALTA PRACTICA";"ACEPTABLE";"BUENO";"MUY BUENO";"SOBRESALIENTE";"EXCELENTE"})</f>
        <v>ACEPTABLE</v>
      </c>
      <c r="G7" s="80">
        <f>AVERAGE(I7:N7)</f>
        <v>5.8999999999999995</v>
      </c>
      <c r="H7" s="80">
        <f>SUM(I7:N7)</f>
        <v>35.4</v>
      </c>
      <c r="I7" s="80">
        <v>5.9</v>
      </c>
      <c r="J7" s="80">
        <v>5.5</v>
      </c>
      <c r="K7" s="80">
        <v>5.7</v>
      </c>
      <c r="L7" s="80">
        <v>5.2</v>
      </c>
      <c r="M7" s="80">
        <v>6.7</v>
      </c>
      <c r="N7" s="80">
        <v>6.4</v>
      </c>
    </row>
    <row r="8" spans="1:14" s="78" customFormat="1" x14ac:dyDescent="0.25">
      <c r="B8" s="67">
        <v>2</v>
      </c>
      <c r="C8" s="68" t="s">
        <v>177</v>
      </c>
      <c r="D8" s="68" t="s">
        <v>122</v>
      </c>
      <c r="E8" s="68" t="s">
        <v>33</v>
      </c>
      <c r="F8" s="79" t="str">
        <f>LOOKUP(G8,{0;3;4;5;6;7;8;9;10},{"EN APRENDIZAJE";"REFORZAR APRENDIZAJE";"FALTA PRACTICA";"ACEPTABLE";"BUENO";"MUY BUENO";"SOBRESALIENTE";"EXCELENTE"})</f>
        <v>ACEPTABLE</v>
      </c>
      <c r="G8" s="80">
        <f>AVERAGE(I8:N8)</f>
        <v>5.1000000000000005</v>
      </c>
      <c r="H8" s="80">
        <f>SUM(I8:N8)</f>
        <v>30.6</v>
      </c>
      <c r="I8" s="80">
        <v>5</v>
      </c>
      <c r="J8" s="80">
        <v>5</v>
      </c>
      <c r="K8" s="80">
        <v>5</v>
      </c>
      <c r="L8" s="80">
        <v>5</v>
      </c>
      <c r="M8" s="80">
        <v>5.2</v>
      </c>
      <c r="N8" s="80">
        <v>5.4</v>
      </c>
    </row>
  </sheetData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0" bestFit="1" customWidth="1"/>
    <col min="4" max="4" width="13.7109375" bestFit="1" customWidth="1"/>
    <col min="5" max="5" width="16.140625" bestFit="1" customWidth="1"/>
    <col min="6" max="6" width="22.7109375" hidden="1" customWidth="1"/>
    <col min="7" max="7" width="8.42578125" customWidth="1"/>
    <col min="9" max="11" width="20.7109375" customWidth="1"/>
  </cols>
  <sheetData>
    <row r="1" spans="1:11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1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1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1" ht="19.5" thickBot="1" x14ac:dyDescent="0.35">
      <c r="B4" s="23"/>
      <c r="C4" s="23"/>
      <c r="D4" s="23"/>
      <c r="E4" s="34"/>
      <c r="F4" s="23"/>
      <c r="G4" s="6"/>
      <c r="I4" s="20" t="s">
        <v>18</v>
      </c>
      <c r="J4" s="116" t="s">
        <v>536</v>
      </c>
      <c r="K4" s="113"/>
    </row>
    <row r="5" spans="1:11" ht="30.95" customHeight="1" thickBot="1" x14ac:dyDescent="0.3">
      <c r="C5" s="102" t="s">
        <v>81</v>
      </c>
      <c r="D5" s="102"/>
      <c r="E5" s="102"/>
      <c r="F5" s="102"/>
      <c r="I5" s="24" t="s">
        <v>537</v>
      </c>
      <c r="J5" s="24" t="s">
        <v>538</v>
      </c>
      <c r="K5" s="21" t="s">
        <v>539</v>
      </c>
    </row>
    <row r="6" spans="1:11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x14ac:dyDescent="0.25">
      <c r="B7" s="83">
        <v>1</v>
      </c>
      <c r="C7" s="30" t="s">
        <v>164</v>
      </c>
      <c r="D7" s="29" t="s">
        <v>29</v>
      </c>
      <c r="E7" s="29" t="s">
        <v>33</v>
      </c>
      <c r="F7" s="3" t="str">
        <f>LOOKUP(G7,{0;3;4;5;6;7;8;9;10},{"EN APRENDIZAJE";"REFORZAR APRENDIZAJE";"FALTA PRACTICA";"ACEPTABLE";"BUENO";"MUY BUENO";"SOBRESALIENTE";"EXCELENTE"})</f>
        <v>ACEPTABLE</v>
      </c>
      <c r="G7" s="8">
        <f>AVERAGE(I7:K7)/10</f>
        <v>5</v>
      </c>
      <c r="H7" s="12">
        <f>SUM(I7:K7)</f>
        <v>150</v>
      </c>
      <c r="I7" s="12">
        <v>50</v>
      </c>
      <c r="J7" s="12">
        <v>50</v>
      </c>
      <c r="K7" s="12">
        <v>50</v>
      </c>
    </row>
    <row r="8" spans="1:11" x14ac:dyDescent="0.25">
      <c r="B8" s="83">
        <v>2</v>
      </c>
      <c r="C8" s="28" t="s">
        <v>540</v>
      </c>
      <c r="D8" s="84" t="s">
        <v>232</v>
      </c>
      <c r="E8" s="84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>AVERAGE(I8:K8)/10</f>
        <v>4.5333333333333332</v>
      </c>
      <c r="H8" s="12">
        <f>SUM(I8:K8)</f>
        <v>136</v>
      </c>
      <c r="I8" s="12">
        <v>45</v>
      </c>
      <c r="J8" s="12">
        <v>47</v>
      </c>
      <c r="K8" s="12">
        <v>44</v>
      </c>
    </row>
    <row r="9" spans="1:11" hidden="1" x14ac:dyDescent="0.25">
      <c r="B9" s="83">
        <v>3</v>
      </c>
      <c r="C9" s="31" t="s">
        <v>162</v>
      </c>
      <c r="D9" s="29" t="s">
        <v>136</v>
      </c>
      <c r="E9" s="29" t="s">
        <v>36</v>
      </c>
      <c r="F9" s="3" t="str">
        <f>LOOKUP(G9,{0;3;4;5;6;7;8;9;10},{"EN APRENDIZAJE";"REFORZAR APRENDIZAJE";"FALTA PRACTICA";"ACEPTABLE";"BUENO";"MUY BUENO";"SOBRESALIENTE";"EXCELENTE"})</f>
        <v>EN APRENDIZAJE</v>
      </c>
      <c r="G9" s="8">
        <f>AVERAGE(I9:K9)/10</f>
        <v>0</v>
      </c>
      <c r="H9" s="12">
        <f>SUM(I9:K9)</f>
        <v>0</v>
      </c>
      <c r="I9" s="12">
        <v>0</v>
      </c>
      <c r="J9" s="12">
        <v>0</v>
      </c>
      <c r="K9" s="12">
        <v>0</v>
      </c>
    </row>
    <row r="10" spans="1:11" hidden="1" x14ac:dyDescent="0.25">
      <c r="B10" s="85">
        <v>4</v>
      </c>
      <c r="C10" s="86" t="s">
        <v>455</v>
      </c>
      <c r="D10" s="29" t="s">
        <v>136</v>
      </c>
      <c r="E10" s="29" t="s">
        <v>36</v>
      </c>
      <c r="F10" s="3" t="str">
        <f>LOOKUP(G10,{0;3;4;5;6;7;8;9;10},{"EN APRENDIZAJE";"REFORZAR APRENDIZAJE";"FALTA PRACTICA";"ACEPTABLE";"BUENO";"MUY BUENO";"SOBRESALIENTE";"EXCELENTE"})</f>
        <v>EN APRENDIZAJE</v>
      </c>
      <c r="G10" s="8">
        <f>AVERAGE(I10:K10)/10</f>
        <v>0</v>
      </c>
      <c r="H10" s="12">
        <f>SUM(I10:K10)</f>
        <v>0</v>
      </c>
      <c r="I10" s="12">
        <v>0</v>
      </c>
      <c r="J10" s="12">
        <v>0</v>
      </c>
      <c r="K10" s="12">
        <v>0</v>
      </c>
    </row>
  </sheetData>
  <mergeCells count="5">
    <mergeCell ref="B2:F2"/>
    <mergeCell ref="B3:F3"/>
    <mergeCell ref="J4:K4"/>
    <mergeCell ref="C5:F5"/>
    <mergeCell ref="B1:I1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E18" sqref="E18"/>
    </sheetView>
  </sheetViews>
  <sheetFormatPr baseColWidth="10" defaultColWidth="11.42578125" defaultRowHeight="15" x14ac:dyDescent="0.25"/>
  <cols>
    <col min="2" max="2" width="6.42578125" bestFit="1" customWidth="1"/>
    <col min="3" max="3" width="33.5703125" bestFit="1" customWidth="1"/>
    <col min="4" max="4" width="19.28515625" customWidth="1"/>
    <col min="5" max="5" width="16.140625" bestFit="1" customWidth="1"/>
    <col min="6" max="6" width="22.7109375" hidden="1" customWidth="1"/>
    <col min="7" max="7" width="8.42578125" customWidth="1"/>
    <col min="9" max="11" width="20.7109375" customWidth="1"/>
  </cols>
  <sheetData>
    <row r="1" spans="1:11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1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1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1" ht="19.5" thickBot="1" x14ac:dyDescent="0.35">
      <c r="B4" s="23"/>
      <c r="C4" s="23"/>
      <c r="D4" s="23"/>
      <c r="E4" s="34"/>
      <c r="F4" s="23"/>
      <c r="G4" s="6"/>
      <c r="I4" s="20" t="s">
        <v>18</v>
      </c>
      <c r="J4" s="116" t="s">
        <v>536</v>
      </c>
      <c r="K4" s="113"/>
    </row>
    <row r="5" spans="1:11" ht="30.95" customHeight="1" thickBot="1" x14ac:dyDescent="0.3">
      <c r="C5" s="102" t="s">
        <v>30</v>
      </c>
      <c r="D5" s="102"/>
      <c r="E5" s="102"/>
      <c r="F5" s="102"/>
      <c r="I5" s="24" t="s">
        <v>537</v>
      </c>
      <c r="J5" s="24" t="s">
        <v>538</v>
      </c>
      <c r="K5" s="21" t="s">
        <v>539</v>
      </c>
    </row>
    <row r="6" spans="1:11" x14ac:dyDescent="0.25">
      <c r="B6" s="1" t="s">
        <v>0</v>
      </c>
      <c r="C6" s="1" t="s">
        <v>1</v>
      </c>
      <c r="D6" s="1" t="s">
        <v>2</v>
      </c>
      <c r="E6" s="1" t="s">
        <v>38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x14ac:dyDescent="0.25">
      <c r="B7" s="83">
        <v>1</v>
      </c>
      <c r="C7" s="30" t="s">
        <v>169</v>
      </c>
      <c r="D7" s="32" t="s">
        <v>29</v>
      </c>
      <c r="E7" s="32" t="s">
        <v>33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>AVERAGE(I7:K7)/10</f>
        <v>4.1666666666666661</v>
      </c>
      <c r="H7" s="12">
        <f>SUM(I7:K7)</f>
        <v>125</v>
      </c>
      <c r="I7" s="12">
        <v>39</v>
      </c>
      <c r="J7" s="12">
        <v>40</v>
      </c>
      <c r="K7" s="12">
        <v>46</v>
      </c>
    </row>
    <row r="8" spans="1:11" x14ac:dyDescent="0.25">
      <c r="B8" s="83">
        <v>2</v>
      </c>
      <c r="C8" s="31" t="s">
        <v>170</v>
      </c>
      <c r="D8" s="29" t="s">
        <v>29</v>
      </c>
      <c r="E8" s="29" t="s">
        <v>33</v>
      </c>
      <c r="F8" s="3" t="str">
        <f>LOOKUP(G8,{0;3;4;5;6;7;8;9;10},{"EN APRENDIZAJE";"REFORZAR APRENDIZAJE";"FALTA PRACTICA";"ACEPTABLE";"BUENO";"MUY BUENO";"SOBRESALIENTE";"EXCELENTE"})</f>
        <v>REFORZAR APRENDIZAJE</v>
      </c>
      <c r="G8" s="8">
        <f>AVERAGE(I8:K8)/10</f>
        <v>3.7</v>
      </c>
      <c r="H8" s="12">
        <f>SUM(I8:K8)</f>
        <v>111</v>
      </c>
      <c r="I8" s="12">
        <v>37</v>
      </c>
      <c r="J8" s="12">
        <v>37</v>
      </c>
      <c r="K8" s="12">
        <v>37</v>
      </c>
    </row>
    <row r="9" spans="1:11" x14ac:dyDescent="0.25">
      <c r="B9" s="83">
        <v>3</v>
      </c>
      <c r="C9" s="31" t="s">
        <v>471</v>
      </c>
      <c r="D9" s="29" t="s">
        <v>29</v>
      </c>
      <c r="E9" s="29" t="s">
        <v>33</v>
      </c>
      <c r="F9" s="3" t="str">
        <f>LOOKUP(G9,{0;3;4;5;6;7;8;9;10},{"EN APRENDIZAJE";"REFORZAR APRENDIZAJE";"FALTA PRACTICA";"ACEPTABLE";"BUENO";"MUY BUENO";"SOBRESALIENTE";"EXCELENTE"})</f>
        <v>REFORZAR APRENDIZAJE</v>
      </c>
      <c r="G9" s="8">
        <f>AVERAGE(I9:K9)/10</f>
        <v>3.4</v>
      </c>
      <c r="H9" s="12">
        <f>SUM(I9:K9)</f>
        <v>102</v>
      </c>
      <c r="I9" s="12">
        <v>33</v>
      </c>
      <c r="J9" s="12">
        <v>34</v>
      </c>
      <c r="K9" s="12">
        <v>35</v>
      </c>
    </row>
    <row r="10" spans="1:11" x14ac:dyDescent="0.25">
      <c r="B10" s="83">
        <v>4</v>
      </c>
      <c r="C10" s="30" t="s">
        <v>479</v>
      </c>
      <c r="D10" s="29" t="s">
        <v>195</v>
      </c>
      <c r="E10" s="29" t="s">
        <v>33</v>
      </c>
      <c r="F10" s="3" t="str">
        <f>LOOKUP(G10,{0;3;4;5;6;7;8;9;10},{"EN APRENDIZAJE";"REFORZAR APRENDIZAJE";"FALTA PRACTICA";"ACEPTABLE";"BUENO";"MUY BUENO";"SOBRESALIENTE";"EXCELENTE"})</f>
        <v>EN APRENDIZAJE</v>
      </c>
      <c r="G10" s="8">
        <f>AVERAGE(I10:K10)/10</f>
        <v>2.2333333333333334</v>
      </c>
      <c r="H10" s="12">
        <f>SUM(I10:K10)</f>
        <v>67</v>
      </c>
      <c r="I10" s="12">
        <v>20</v>
      </c>
      <c r="J10" s="12">
        <v>25</v>
      </c>
      <c r="K10" s="12">
        <v>22</v>
      </c>
    </row>
    <row r="11" spans="1:11" hidden="1" x14ac:dyDescent="0.25">
      <c r="B11" s="83">
        <v>5</v>
      </c>
      <c r="C11" s="31" t="s">
        <v>472</v>
      </c>
      <c r="D11" s="29" t="s">
        <v>198</v>
      </c>
      <c r="E11" s="29" t="s">
        <v>118</v>
      </c>
      <c r="F11" s="3" t="str">
        <f>LOOKUP(G11,{0;3;4;5;6;7;8;9;10},{"EN APRENDIZAJE";"REFORZAR APRENDIZAJE";"FALTA PRACTICA";"ACEPTABLE";"BUENO";"MUY BUENO";"SOBRESALIENTE";"EXCELENTE"})</f>
        <v>EN APRENDIZAJE</v>
      </c>
      <c r="G11" s="8">
        <f>AVERAGE(I11:K11)/10</f>
        <v>0</v>
      </c>
      <c r="H11" s="12">
        <f>SUM(I11:K11)</f>
        <v>0</v>
      </c>
      <c r="I11" s="12">
        <v>0</v>
      </c>
      <c r="J11" s="12">
        <v>0</v>
      </c>
      <c r="K11" s="12">
        <v>0</v>
      </c>
    </row>
  </sheetData>
  <mergeCells count="5">
    <mergeCell ref="B2:F2"/>
    <mergeCell ref="B3:F3"/>
    <mergeCell ref="J4:K4"/>
    <mergeCell ref="C5:F5"/>
    <mergeCell ref="B1:I1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80" zoomScaleNormal="80" workbookViewId="0">
      <selection activeCell="N13" sqref="N13"/>
    </sheetView>
  </sheetViews>
  <sheetFormatPr baseColWidth="10" defaultColWidth="11.42578125" defaultRowHeight="15" x14ac:dyDescent="0.25"/>
  <cols>
    <col min="1" max="1" width="8.85546875" bestFit="1" customWidth="1"/>
    <col min="2" max="2" width="6.42578125" bestFit="1" customWidth="1"/>
    <col min="3" max="3" width="20.140625" customWidth="1"/>
    <col min="4" max="4" width="16" bestFit="1" customWidth="1"/>
    <col min="5" max="5" width="17" customWidth="1"/>
    <col min="6" max="6" width="22.7109375" hidden="1" customWidth="1"/>
    <col min="7" max="7" width="8.42578125" customWidth="1"/>
    <col min="9" max="9" width="9.42578125" customWidth="1"/>
    <col min="10" max="10" width="11.5703125" customWidth="1"/>
    <col min="11" max="11" width="13.28515625" customWidth="1"/>
  </cols>
  <sheetData>
    <row r="1" spans="1:11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.75" x14ac:dyDescent="0.3">
      <c r="B2" s="108" t="str">
        <f>Principal!B2</f>
        <v>BOGOTA D.C. , JULIO 22 AL 24 DE 2022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9.5" thickBot="1" x14ac:dyDescent="0.35">
      <c r="B3" s="108" t="str">
        <f>Principal!B3</f>
        <v>FEDERACIÓN COLOMBIANA DE PATINAJE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9.5" thickBot="1" x14ac:dyDescent="0.35">
      <c r="B4" s="23"/>
      <c r="C4" s="23"/>
      <c r="D4" s="23"/>
      <c r="E4" s="50"/>
      <c r="F4" s="23"/>
      <c r="G4" s="6"/>
      <c r="I4" s="20" t="s">
        <v>18</v>
      </c>
      <c r="J4" s="116" t="s">
        <v>531</v>
      </c>
      <c r="K4" s="113"/>
    </row>
    <row r="5" spans="1:11" ht="30.95" customHeight="1" thickBot="1" x14ac:dyDescent="0.3">
      <c r="C5" s="102" t="s">
        <v>102</v>
      </c>
      <c r="D5" s="102"/>
      <c r="E5" s="102"/>
      <c r="F5" s="102"/>
      <c r="I5" s="24" t="s">
        <v>532</v>
      </c>
      <c r="J5" s="24" t="s">
        <v>533</v>
      </c>
      <c r="K5" s="21" t="s">
        <v>534</v>
      </c>
    </row>
    <row r="6" spans="1:11" x14ac:dyDescent="0.25">
      <c r="B6" s="57" t="s">
        <v>0</v>
      </c>
      <c r="C6" s="57" t="s">
        <v>1</v>
      </c>
      <c r="D6" s="57" t="s">
        <v>2</v>
      </c>
      <c r="E6" s="57" t="s">
        <v>38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s="117" customFormat="1" ht="33.75" customHeight="1" x14ac:dyDescent="0.25">
      <c r="B7" s="118">
        <v>1</v>
      </c>
      <c r="C7" s="119" t="s">
        <v>490</v>
      </c>
      <c r="D7" s="119" t="s">
        <v>195</v>
      </c>
      <c r="E7" s="119" t="s">
        <v>33</v>
      </c>
      <c r="F7" s="120" t="str">
        <f>LOOKUP(G7,{0;3;4;5;6;7;8;9;10},{"EN APRENDIZAJE";"REFORZAR APRENDIZAJE";"FALTA PRACTICA";"ACEPTABLE";"BUENO";"MUY BUENO";"SOBRESALIENTE";"EXCELENTE"})</f>
        <v>ACEPTABLE</v>
      </c>
      <c r="G7" s="121">
        <f t="shared" ref="G7:G15" si="0">AVERAGE(I7:K7)/10</f>
        <v>5.3666666666666663</v>
      </c>
      <c r="H7" s="122">
        <f t="shared" ref="H7:H15" si="1">SUM(I7:K7)</f>
        <v>161</v>
      </c>
      <c r="I7" s="122">
        <v>58</v>
      </c>
      <c r="J7" s="122">
        <v>58</v>
      </c>
      <c r="K7" s="122">
        <v>45</v>
      </c>
    </row>
    <row r="8" spans="1:11" s="117" customFormat="1" ht="33.75" customHeight="1" x14ac:dyDescent="0.25">
      <c r="B8" s="119">
        <v>2</v>
      </c>
      <c r="C8" s="119" t="s">
        <v>501</v>
      </c>
      <c r="D8" s="119" t="s">
        <v>195</v>
      </c>
      <c r="E8" s="119" t="s">
        <v>33</v>
      </c>
      <c r="F8" s="120" t="str">
        <f>LOOKUP(G8,{0;3;4;5;6;7;8;9;10},{"EN APRENDIZAJE";"REFORZAR APRENDIZAJE";"FALTA PRACTICA";"ACEPTABLE";"BUENO";"MUY BUENO";"SOBRESALIENTE";"EXCELENTE"})</f>
        <v>ACEPTABLE</v>
      </c>
      <c r="G8" s="121">
        <f t="shared" si="0"/>
        <v>5.0666666666666664</v>
      </c>
      <c r="H8" s="122">
        <f t="shared" si="1"/>
        <v>152</v>
      </c>
      <c r="I8" s="122">
        <v>54</v>
      </c>
      <c r="J8" s="122">
        <v>51</v>
      </c>
      <c r="K8" s="122">
        <v>47</v>
      </c>
    </row>
    <row r="9" spans="1:11" s="117" customFormat="1" ht="33.75" customHeight="1" x14ac:dyDescent="0.25">
      <c r="B9" s="118">
        <v>3</v>
      </c>
      <c r="C9" s="123" t="s">
        <v>535</v>
      </c>
      <c r="D9" s="123" t="s">
        <v>232</v>
      </c>
      <c r="E9" s="123" t="s">
        <v>33</v>
      </c>
      <c r="F9" s="120" t="str">
        <f>LOOKUP(G9,{0;3;4;5;6;7;8;9;10},{"EN APRENDIZAJE";"REFORZAR APRENDIZAJE";"FALTA PRACTICA";"ACEPTABLE";"BUENO";"MUY BUENO";"SOBRESALIENTE";"EXCELENTE"})</f>
        <v>FALTA PRACTICA</v>
      </c>
      <c r="G9" s="121">
        <f t="shared" si="0"/>
        <v>4.7333333333333334</v>
      </c>
      <c r="H9" s="122">
        <f t="shared" si="1"/>
        <v>142</v>
      </c>
      <c r="I9" s="122">
        <v>51</v>
      </c>
      <c r="J9" s="122">
        <v>50</v>
      </c>
      <c r="K9" s="122">
        <v>41</v>
      </c>
    </row>
    <row r="10" spans="1:11" s="117" customFormat="1" ht="33.75" customHeight="1" x14ac:dyDescent="0.25">
      <c r="B10" s="118">
        <v>4</v>
      </c>
      <c r="C10" s="119" t="s">
        <v>497</v>
      </c>
      <c r="D10" s="119" t="s">
        <v>195</v>
      </c>
      <c r="E10" s="119" t="s">
        <v>33</v>
      </c>
      <c r="F10" s="120" t="str">
        <f>LOOKUP(G10,{0;3;4;5;6;7;8;9;10},{"EN APRENDIZAJE";"REFORZAR APRENDIZAJE";"FALTA PRACTICA";"ACEPTABLE";"BUENO";"MUY BUENO";"SOBRESALIENTE";"EXCELENTE"})</f>
        <v>REFORZAR APRENDIZAJE</v>
      </c>
      <c r="G10" s="121">
        <f t="shared" si="0"/>
        <v>3.9666666666666663</v>
      </c>
      <c r="H10" s="122">
        <f t="shared" si="1"/>
        <v>119</v>
      </c>
      <c r="I10" s="122">
        <v>38</v>
      </c>
      <c r="J10" s="122">
        <v>45</v>
      </c>
      <c r="K10" s="122">
        <v>36</v>
      </c>
    </row>
    <row r="11" spans="1:11" s="117" customFormat="1" ht="33.75" customHeight="1" x14ac:dyDescent="0.25">
      <c r="B11" s="118">
        <v>5</v>
      </c>
      <c r="C11" s="119" t="s">
        <v>503</v>
      </c>
      <c r="D11" s="119" t="s">
        <v>195</v>
      </c>
      <c r="E11" s="119" t="s">
        <v>33</v>
      </c>
      <c r="F11" s="120" t="str">
        <f>LOOKUP(G11,{0;3;4;5;6;7;8;9;10},{"EN APRENDIZAJE";"REFORZAR APRENDIZAJE";"FALTA PRACTICA";"ACEPTABLE";"BUENO";"MUY BUENO";"SOBRESALIENTE";"EXCELENTE"})</f>
        <v>REFORZAR APRENDIZAJE</v>
      </c>
      <c r="G11" s="121">
        <f t="shared" si="0"/>
        <v>3.8</v>
      </c>
      <c r="H11" s="122">
        <f t="shared" si="1"/>
        <v>114</v>
      </c>
      <c r="I11" s="122">
        <v>43</v>
      </c>
      <c r="J11" s="122">
        <v>39</v>
      </c>
      <c r="K11" s="122">
        <v>32</v>
      </c>
    </row>
    <row r="12" spans="1:11" s="117" customFormat="1" ht="33.75" customHeight="1" x14ac:dyDescent="0.25">
      <c r="B12" s="118">
        <v>6</v>
      </c>
      <c r="C12" s="119" t="s">
        <v>498</v>
      </c>
      <c r="D12" s="119" t="s">
        <v>28</v>
      </c>
      <c r="E12" s="119" t="s">
        <v>33</v>
      </c>
      <c r="F12" s="120" t="str">
        <f>LOOKUP(G12,{0;3;4;5;6;7;8;9;10},{"EN APRENDIZAJE";"REFORZAR APRENDIZAJE";"FALTA PRACTICA";"ACEPTABLE";"BUENO";"MUY BUENO";"SOBRESALIENTE";"EXCELENTE"})</f>
        <v>REFORZAR APRENDIZAJE</v>
      </c>
      <c r="G12" s="121">
        <f t="shared" si="0"/>
        <v>3.7666666666666666</v>
      </c>
      <c r="H12" s="122">
        <f t="shared" si="1"/>
        <v>113</v>
      </c>
      <c r="I12" s="122">
        <v>35</v>
      </c>
      <c r="J12" s="122">
        <v>43</v>
      </c>
      <c r="K12" s="122">
        <v>35</v>
      </c>
    </row>
    <row r="13" spans="1:11" s="117" customFormat="1" ht="33.75" customHeight="1" x14ac:dyDescent="0.25">
      <c r="B13" s="118">
        <v>7</v>
      </c>
      <c r="C13" s="119" t="s">
        <v>495</v>
      </c>
      <c r="D13" s="119" t="s">
        <v>195</v>
      </c>
      <c r="E13" s="119" t="s">
        <v>33</v>
      </c>
      <c r="F13" s="120" t="str">
        <f>LOOKUP(G13,{0;3;4;5;6;7;8;9;10},{"EN APRENDIZAJE";"REFORZAR APRENDIZAJE";"FALTA PRACTICA";"ACEPTABLE";"BUENO";"MUY BUENO";"SOBRESALIENTE";"EXCELENTE"})</f>
        <v>REFORZAR APRENDIZAJE</v>
      </c>
      <c r="G13" s="121">
        <f t="shared" si="0"/>
        <v>3.7333333333333334</v>
      </c>
      <c r="H13" s="122">
        <f t="shared" si="1"/>
        <v>112</v>
      </c>
      <c r="I13" s="122">
        <v>37</v>
      </c>
      <c r="J13" s="122">
        <v>37</v>
      </c>
      <c r="K13" s="122">
        <v>38</v>
      </c>
    </row>
    <row r="14" spans="1:11" s="117" customFormat="1" ht="33.75" customHeight="1" x14ac:dyDescent="0.25">
      <c r="B14" s="118">
        <v>8</v>
      </c>
      <c r="C14" s="119" t="s">
        <v>492</v>
      </c>
      <c r="D14" s="119" t="s">
        <v>343</v>
      </c>
      <c r="E14" s="119" t="s">
        <v>37</v>
      </c>
      <c r="F14" s="120" t="str">
        <f>LOOKUP(G14,{0;3;4;5;6;7;8;9;10},{"EN APRENDIZAJE";"REFORZAR APRENDIZAJE";"FALTA PRACTICA";"ACEPTABLE";"BUENO";"MUY BUENO";"SOBRESALIENTE";"EXCELENTE"})</f>
        <v>REFORZAR APRENDIZAJE</v>
      </c>
      <c r="G14" s="121">
        <f t="shared" si="0"/>
        <v>3.4666666666666663</v>
      </c>
      <c r="H14" s="122">
        <f t="shared" si="1"/>
        <v>104</v>
      </c>
      <c r="I14" s="122">
        <v>34</v>
      </c>
      <c r="J14" s="122">
        <v>40</v>
      </c>
      <c r="K14" s="122">
        <v>30</v>
      </c>
    </row>
    <row r="15" spans="1:11" s="78" customFormat="1" hidden="1" x14ac:dyDescent="0.25">
      <c r="B15" s="82">
        <v>9</v>
      </c>
      <c r="C15" s="27" t="s">
        <v>172</v>
      </c>
      <c r="D15" s="27" t="s">
        <v>136</v>
      </c>
      <c r="E15" s="27" t="s">
        <v>36</v>
      </c>
      <c r="F15" s="79" t="str">
        <f>LOOKUP(G15,{0;3;4;5;6;7;8;9;10},{"EN APRENDIZAJE";"REFORZAR APRENDIZAJE";"FALTA PRACTICA";"ACEPTABLE";"BUENO";"MUY BUENO";"SOBRESALIENTE";"EXCELENTE"})</f>
        <v>EN APRENDIZAJE</v>
      </c>
      <c r="G15" s="81">
        <f t="shared" si="0"/>
        <v>0</v>
      </c>
      <c r="H15" s="80">
        <f t="shared" si="1"/>
        <v>0</v>
      </c>
      <c r="I15" s="80">
        <v>0</v>
      </c>
      <c r="J15" s="80">
        <v>0</v>
      </c>
      <c r="K15" s="80">
        <v>0</v>
      </c>
    </row>
  </sheetData>
  <mergeCells count="5">
    <mergeCell ref="J4:K4"/>
    <mergeCell ref="C5:F5"/>
    <mergeCell ref="B1:K1"/>
    <mergeCell ref="B2:K2"/>
    <mergeCell ref="B3:K3"/>
  </mergeCells>
  <hyperlinks>
    <hyperlink ref="A1" location="Principal!A1" display="P. Inicio"/>
  </hyperlinks>
  <pageMargins left="0.7" right="0.7" top="0.75" bottom="0.75" header="0.3" footer="0.3"/>
  <pageSetup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8" bestFit="1" customWidth="1"/>
    <col min="2" max="2" width="6.42578125" bestFit="1" customWidth="1"/>
    <col min="3" max="3" width="16.5703125" customWidth="1"/>
    <col min="4" max="4" width="15.140625" bestFit="1" customWidth="1"/>
    <col min="5" max="5" width="8.5703125" bestFit="1" customWidth="1"/>
    <col min="6" max="6" width="22.7109375" hidden="1" customWidth="1"/>
    <col min="7" max="7" width="8.42578125" customWidth="1"/>
    <col min="8" max="8" width="10.140625" customWidth="1"/>
    <col min="9" max="9" width="14.42578125" customWidth="1"/>
    <col min="10" max="10" width="14.140625" customWidth="1"/>
    <col min="11" max="11" width="16.5703125" customWidth="1"/>
  </cols>
  <sheetData>
    <row r="1" spans="1:11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8.75" x14ac:dyDescent="0.3">
      <c r="B2" s="108" t="str">
        <f>Principal!B2</f>
        <v>BOGOTA D.C. , JULIO 22 AL 24 DE 2022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.75" x14ac:dyDescent="0.3">
      <c r="B3" s="108" t="str">
        <f>Principal!B3</f>
        <v>FEDERACIÓN COLOMBIANA DE PATINAJE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9.5" thickBot="1" x14ac:dyDescent="0.35">
      <c r="B4" s="99"/>
      <c r="C4" s="99"/>
      <c r="D4" s="99"/>
      <c r="E4" s="99"/>
      <c r="F4" s="99"/>
      <c r="G4" s="6"/>
    </row>
    <row r="5" spans="1:11" ht="19.5" thickBot="1" x14ac:dyDescent="0.35">
      <c r="B5" s="124"/>
      <c r="C5" s="124"/>
      <c r="D5" s="124"/>
      <c r="E5" s="124"/>
      <c r="F5" s="124"/>
      <c r="G5" s="124"/>
      <c r="H5" s="129"/>
      <c r="I5" s="130" t="s">
        <v>18</v>
      </c>
      <c r="J5" s="131" t="s">
        <v>531</v>
      </c>
      <c r="K5" s="132"/>
    </row>
    <row r="6" spans="1:11" ht="30.95" customHeight="1" thickBot="1" x14ac:dyDescent="0.3">
      <c r="B6" s="129"/>
      <c r="C6" s="125" t="s">
        <v>83</v>
      </c>
      <c r="D6" s="125"/>
      <c r="E6" s="125"/>
      <c r="F6" s="125"/>
      <c r="G6" s="129"/>
      <c r="H6" s="129"/>
      <c r="I6" s="100" t="s">
        <v>532</v>
      </c>
      <c r="J6" s="100" t="s">
        <v>533</v>
      </c>
      <c r="K6" s="21" t="s">
        <v>534</v>
      </c>
    </row>
    <row r="7" spans="1:11" x14ac:dyDescent="0.25">
      <c r="B7" s="126" t="s">
        <v>0</v>
      </c>
      <c r="C7" s="126" t="s">
        <v>1</v>
      </c>
      <c r="D7" s="126" t="s">
        <v>2</v>
      </c>
      <c r="E7" s="126" t="s">
        <v>38</v>
      </c>
      <c r="F7" s="127" t="s">
        <v>3</v>
      </c>
      <c r="G7" s="127" t="s">
        <v>4</v>
      </c>
      <c r="H7" s="127" t="s">
        <v>9</v>
      </c>
      <c r="I7" s="127" t="s">
        <v>31</v>
      </c>
      <c r="J7" s="127" t="s">
        <v>32</v>
      </c>
      <c r="K7" s="127" t="s">
        <v>32</v>
      </c>
    </row>
    <row r="8" spans="1:11" ht="28.5" customHeight="1" x14ac:dyDescent="0.25">
      <c r="B8" s="118">
        <v>1</v>
      </c>
      <c r="C8" s="119" t="s">
        <v>512</v>
      </c>
      <c r="D8" s="119" t="s">
        <v>232</v>
      </c>
      <c r="E8" s="119" t="s">
        <v>33</v>
      </c>
      <c r="F8" s="133" t="str">
        <f>LOOKUP(G8,{0;3;4;5;6;7;8;9;10},{"EN APRENDIZAJE";"REFORZAR APRENDIZAJE";"FALTA PRACTICA";"ACEPTABLE";"BUENO";"MUY BUENO";"SOBRESALIENTE";"EXCELENTE"})</f>
        <v>FALTA PRACTICA</v>
      </c>
      <c r="G8" s="134">
        <f>AVERAGE(I8:K8)/10</f>
        <v>4.3333333333333339</v>
      </c>
      <c r="H8" s="135">
        <f>SUM(I8:K8)</f>
        <v>130</v>
      </c>
      <c r="I8" s="135">
        <v>43</v>
      </c>
      <c r="J8" s="135">
        <v>43</v>
      </c>
      <c r="K8" s="135">
        <v>44</v>
      </c>
    </row>
    <row r="9" spans="1:11" ht="28.5" customHeight="1" x14ac:dyDescent="0.25">
      <c r="B9" s="128">
        <v>2</v>
      </c>
      <c r="C9" s="136" t="s">
        <v>530</v>
      </c>
      <c r="D9" s="136" t="s">
        <v>195</v>
      </c>
      <c r="E9" s="136" t="s">
        <v>33</v>
      </c>
      <c r="F9" s="137" t="str">
        <f>LOOKUP(G9,{0;3;4;5;6;7;8;9;10},{"EN APRENDIZAJE";"REFORZAR APRENDIZAJE";"FALTA PRACTICA";"ACEPTABLE";"BUENO";"MUY BUENO";"SOBRESALIENTE";"EXCELENTE"})</f>
        <v>REFORZAR APRENDIZAJE</v>
      </c>
      <c r="G9" s="134">
        <f>AVERAGE(I9:K9)/10</f>
        <v>3.7666666666666666</v>
      </c>
      <c r="H9" s="135">
        <f>SUM(I9:K9)</f>
        <v>113</v>
      </c>
      <c r="I9" s="135">
        <v>40</v>
      </c>
      <c r="J9" s="135">
        <v>39</v>
      </c>
      <c r="K9" s="135">
        <v>34</v>
      </c>
    </row>
  </sheetData>
  <mergeCells count="5">
    <mergeCell ref="J5:K5"/>
    <mergeCell ref="C6:F6"/>
    <mergeCell ref="B1:K1"/>
    <mergeCell ref="B2:K2"/>
    <mergeCell ref="B3:K3"/>
  </mergeCells>
  <hyperlinks>
    <hyperlink ref="A1" location="Principal!A1" display="P. Inicio"/>
  </hyperlink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Normal="100" workbookViewId="0">
      <selection activeCell="O14" sqref="O14"/>
    </sheetView>
  </sheetViews>
  <sheetFormatPr baseColWidth="10" defaultColWidth="11.42578125" defaultRowHeight="15" x14ac:dyDescent="0.25"/>
  <cols>
    <col min="2" max="2" width="6.42578125" bestFit="1" customWidth="1"/>
    <col min="3" max="3" width="33.7109375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7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7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7" ht="19.5" thickBot="1" x14ac:dyDescent="0.35">
      <c r="B4" s="40"/>
      <c r="C4" s="40"/>
      <c r="D4" s="40"/>
      <c r="E4" s="40"/>
      <c r="F4" s="40"/>
      <c r="G4" s="6"/>
    </row>
    <row r="5" spans="1:17" ht="19.5" thickBot="1" x14ac:dyDescent="0.35">
      <c r="B5" s="39"/>
      <c r="C5" s="39"/>
      <c r="D5" s="39"/>
      <c r="E5" s="39"/>
      <c r="F5" s="39"/>
      <c r="G5" s="6"/>
      <c r="H5" s="103" t="s">
        <v>106</v>
      </c>
      <c r="I5" s="104"/>
      <c r="J5" s="105"/>
      <c r="K5" s="103" t="s">
        <v>107</v>
      </c>
      <c r="L5" s="106"/>
      <c r="M5" s="103" t="s">
        <v>110</v>
      </c>
      <c r="N5" s="104"/>
      <c r="O5" s="105"/>
      <c r="P5" s="46" t="s">
        <v>111</v>
      </c>
      <c r="Q5" s="47" t="s">
        <v>112</v>
      </c>
    </row>
    <row r="6" spans="1:17" ht="15.75" thickBot="1" x14ac:dyDescent="0.3">
      <c r="C6" s="102" t="s">
        <v>53</v>
      </c>
      <c r="D6" s="102"/>
      <c r="E6" s="102"/>
      <c r="F6" s="102"/>
      <c r="H6" s="20" t="s">
        <v>84</v>
      </c>
      <c r="I6" s="20" t="s">
        <v>85</v>
      </c>
      <c r="J6" s="20" t="s">
        <v>86</v>
      </c>
      <c r="K6" s="20" t="s">
        <v>87</v>
      </c>
      <c r="L6" s="20" t="s">
        <v>88</v>
      </c>
      <c r="M6" s="43" t="s">
        <v>105</v>
      </c>
      <c r="N6" s="44" t="s">
        <v>103</v>
      </c>
      <c r="O6" s="44" t="s">
        <v>89</v>
      </c>
      <c r="P6" s="44" t="s">
        <v>90</v>
      </c>
      <c r="Q6" s="44" t="s">
        <v>91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  <c r="P7" s="1" t="s">
        <v>41</v>
      </c>
      <c r="Q7" s="1" t="s">
        <v>104</v>
      </c>
    </row>
    <row r="8" spans="1:17" x14ac:dyDescent="0.25">
      <c r="B8" s="2">
        <v>1</v>
      </c>
      <c r="C8" s="3" t="s">
        <v>272</v>
      </c>
      <c r="D8" s="3" t="s">
        <v>141</v>
      </c>
      <c r="E8" s="3" t="s">
        <v>37</v>
      </c>
      <c r="F8" s="3" t="str">
        <f>LOOKUP(G8,{0;3;4;5;6;7;8;9;10},{"EN APRENDIZAJE";"REFORZAR APRENDIZAJE";"FALTA PRACTICA";"ACEPTABLE";"BUENO";"MUY BUENO";"SOBRESALIENTE";"EXCELENTE"})</f>
        <v>REFORZAR APRENDIZAJE</v>
      </c>
      <c r="G8" s="12">
        <f>AVERAGE(H8:Q8)/9</f>
        <v>3.4222222222222225</v>
      </c>
      <c r="H8" s="5">
        <v>49</v>
      </c>
      <c r="I8" s="5">
        <v>48</v>
      </c>
      <c r="J8" s="5">
        <v>10</v>
      </c>
      <c r="K8" s="5">
        <v>10</v>
      </c>
      <c r="L8" s="5">
        <v>38</v>
      </c>
      <c r="M8" s="5">
        <v>35</v>
      </c>
      <c r="N8" s="5">
        <v>35</v>
      </c>
      <c r="O8" s="5">
        <v>43</v>
      </c>
      <c r="P8" s="5">
        <v>40</v>
      </c>
      <c r="Q8" s="5">
        <v>0</v>
      </c>
    </row>
    <row r="9" spans="1:17" x14ac:dyDescent="0.25">
      <c r="B9" s="2">
        <v>2</v>
      </c>
      <c r="C9" s="3" t="s">
        <v>129</v>
      </c>
      <c r="D9" s="3" t="s">
        <v>198</v>
      </c>
      <c r="E9" s="3" t="s">
        <v>118</v>
      </c>
      <c r="F9" s="3" t="str">
        <f>LOOKUP(G9,{0;3;4;5;6;7;8;9;10},{"EN APRENDIZAJE";"REFORZAR APRENDIZAJE";"FALTA PRACTICA";"ACEPTABLE";"BUENO";"MUY BUENO";"SOBRESALIENTE";"EXCELENTE"})</f>
        <v>EN APRENDIZAJE</v>
      </c>
      <c r="G9" s="12">
        <f>AVERAGE(H9:Q9)/9</f>
        <v>2.8777777777777778</v>
      </c>
      <c r="H9" s="5">
        <v>37</v>
      </c>
      <c r="I9" s="5">
        <v>35</v>
      </c>
      <c r="J9" s="5">
        <v>10</v>
      </c>
      <c r="K9" s="5">
        <v>30</v>
      </c>
      <c r="L9" s="5">
        <v>32</v>
      </c>
      <c r="M9" s="5">
        <v>30</v>
      </c>
      <c r="N9" s="5">
        <v>25</v>
      </c>
      <c r="O9" s="5">
        <v>30</v>
      </c>
      <c r="P9" s="5">
        <v>30</v>
      </c>
      <c r="Q9" s="5">
        <v>0</v>
      </c>
    </row>
  </sheetData>
  <mergeCells count="7">
    <mergeCell ref="B1:I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32" bestFit="1" customWidth="1"/>
    <col min="4" max="4" width="19.5703125" bestFit="1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7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7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7" ht="19.5" thickBot="1" x14ac:dyDescent="0.35">
      <c r="B4" s="40"/>
      <c r="C4" s="40"/>
      <c r="D4" s="40"/>
      <c r="E4" s="40"/>
      <c r="F4" s="40"/>
      <c r="G4" s="6"/>
    </row>
    <row r="5" spans="1:17" ht="19.5" thickBot="1" x14ac:dyDescent="0.35">
      <c r="B5" s="39"/>
      <c r="C5" s="39"/>
      <c r="D5" s="39"/>
      <c r="E5" s="39"/>
      <c r="F5" s="39"/>
      <c r="G5" s="6"/>
      <c r="H5" s="103" t="s">
        <v>106</v>
      </c>
      <c r="I5" s="104"/>
      <c r="J5" s="105"/>
      <c r="K5" s="103" t="s">
        <v>107</v>
      </c>
      <c r="L5" s="106"/>
      <c r="M5" s="103" t="s">
        <v>110</v>
      </c>
      <c r="N5" s="104"/>
      <c r="O5" s="105"/>
      <c r="P5" s="46" t="s">
        <v>111</v>
      </c>
      <c r="Q5" s="47" t="s">
        <v>112</v>
      </c>
    </row>
    <row r="6" spans="1:17" ht="15.75" thickBot="1" x14ac:dyDescent="0.3">
      <c r="C6" s="102" t="s">
        <v>54</v>
      </c>
      <c r="D6" s="102"/>
      <c r="E6" s="102"/>
      <c r="F6" s="102"/>
      <c r="H6" s="20" t="s">
        <v>84</v>
      </c>
      <c r="I6" s="20" t="s">
        <v>85</v>
      </c>
      <c r="J6" s="20" t="s">
        <v>86</v>
      </c>
      <c r="K6" s="20" t="s">
        <v>87</v>
      </c>
      <c r="L6" s="20" t="s">
        <v>88</v>
      </c>
      <c r="M6" s="43" t="s">
        <v>105</v>
      </c>
      <c r="N6" s="44" t="s">
        <v>103</v>
      </c>
      <c r="O6" s="44" t="s">
        <v>89</v>
      </c>
      <c r="P6" s="44" t="s">
        <v>90</v>
      </c>
      <c r="Q6" s="44" t="s">
        <v>91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  <c r="P7" s="1" t="s">
        <v>41</v>
      </c>
      <c r="Q7" s="1" t="s">
        <v>104</v>
      </c>
    </row>
    <row r="8" spans="1:17" x14ac:dyDescent="0.25">
      <c r="B8" s="2">
        <v>1</v>
      </c>
      <c r="C8" s="3" t="s">
        <v>138</v>
      </c>
      <c r="D8" s="3" t="s">
        <v>115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ref="G8:G39" si="0">AVERAGE(H8:Q8)/10</f>
        <v>6.4700000000000006</v>
      </c>
      <c r="H8" s="5">
        <v>64</v>
      </c>
      <c r="I8" s="5">
        <v>63</v>
      </c>
      <c r="J8" s="5">
        <v>62</v>
      </c>
      <c r="K8" s="5">
        <v>65</v>
      </c>
      <c r="L8" s="5">
        <v>67</v>
      </c>
      <c r="M8" s="5">
        <v>70</v>
      </c>
      <c r="N8" s="5">
        <v>70</v>
      </c>
      <c r="O8" s="5">
        <v>70</v>
      </c>
      <c r="P8" s="5">
        <v>60</v>
      </c>
      <c r="Q8" s="5">
        <v>56</v>
      </c>
    </row>
    <row r="9" spans="1:17" x14ac:dyDescent="0.25">
      <c r="B9" s="2">
        <v>2</v>
      </c>
      <c r="C9" s="3" t="s">
        <v>284</v>
      </c>
      <c r="D9" s="3" t="s">
        <v>136</v>
      </c>
      <c r="E9" s="3" t="s">
        <v>36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5.96</v>
      </c>
      <c r="H9" s="5">
        <v>62</v>
      </c>
      <c r="I9" s="5">
        <v>54</v>
      </c>
      <c r="J9" s="5">
        <v>66</v>
      </c>
      <c r="K9" s="5">
        <v>53</v>
      </c>
      <c r="L9" s="5">
        <v>57</v>
      </c>
      <c r="M9" s="5">
        <v>70</v>
      </c>
      <c r="N9" s="5">
        <v>68</v>
      </c>
      <c r="O9" s="5">
        <v>68</v>
      </c>
      <c r="P9" s="5">
        <v>50</v>
      </c>
      <c r="Q9" s="5">
        <v>48</v>
      </c>
    </row>
    <row r="10" spans="1:17" x14ac:dyDescent="0.25">
      <c r="B10" s="2">
        <v>3</v>
      </c>
      <c r="C10" s="3" t="s">
        <v>135</v>
      </c>
      <c r="D10" s="3" t="s">
        <v>136</v>
      </c>
      <c r="E10" s="3" t="s">
        <v>36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5.9</v>
      </c>
      <c r="H10" s="5">
        <v>62</v>
      </c>
      <c r="I10" s="5">
        <v>57</v>
      </c>
      <c r="J10" s="5">
        <v>60</v>
      </c>
      <c r="K10" s="5">
        <v>60</v>
      </c>
      <c r="L10" s="5">
        <v>63</v>
      </c>
      <c r="M10" s="5">
        <v>67</v>
      </c>
      <c r="N10" s="5">
        <v>64</v>
      </c>
      <c r="O10" s="5">
        <v>63</v>
      </c>
      <c r="P10" s="5">
        <v>44</v>
      </c>
      <c r="Q10" s="5">
        <v>50</v>
      </c>
    </row>
    <row r="11" spans="1:17" x14ac:dyDescent="0.25">
      <c r="B11" s="2">
        <v>4</v>
      </c>
      <c r="C11" s="3" t="s">
        <v>323</v>
      </c>
      <c r="D11" s="3" t="s">
        <v>202</v>
      </c>
      <c r="E11" s="3" t="s">
        <v>36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5.83</v>
      </c>
      <c r="H11" s="5">
        <v>64</v>
      </c>
      <c r="I11" s="5">
        <v>63</v>
      </c>
      <c r="J11" s="5">
        <v>62</v>
      </c>
      <c r="K11" s="5">
        <v>70</v>
      </c>
      <c r="L11" s="5">
        <v>70</v>
      </c>
      <c r="M11" s="5">
        <v>55</v>
      </c>
      <c r="N11" s="5">
        <v>49</v>
      </c>
      <c r="O11" s="5">
        <v>63</v>
      </c>
      <c r="P11" s="5">
        <v>42</v>
      </c>
      <c r="Q11" s="5">
        <v>45</v>
      </c>
    </row>
    <row r="12" spans="1:17" x14ac:dyDescent="0.25">
      <c r="B12" s="2">
        <v>5</v>
      </c>
      <c r="C12" s="3" t="s">
        <v>317</v>
      </c>
      <c r="D12" s="3" t="s">
        <v>115</v>
      </c>
      <c r="E12" s="3" t="s">
        <v>33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5.82</v>
      </c>
      <c r="H12" s="5">
        <v>63</v>
      </c>
      <c r="I12" s="5">
        <v>62</v>
      </c>
      <c r="J12" s="5">
        <v>61</v>
      </c>
      <c r="K12" s="5">
        <v>73</v>
      </c>
      <c r="L12" s="5">
        <v>73</v>
      </c>
      <c r="M12" s="5">
        <v>50</v>
      </c>
      <c r="N12" s="5">
        <v>49</v>
      </c>
      <c r="O12" s="5">
        <v>55</v>
      </c>
      <c r="P12" s="5">
        <v>48</v>
      </c>
      <c r="Q12" s="5">
        <v>48</v>
      </c>
    </row>
    <row r="13" spans="1:17" x14ac:dyDescent="0.25">
      <c r="B13" s="2">
        <v>6</v>
      </c>
      <c r="C13" s="3" t="s">
        <v>134</v>
      </c>
      <c r="D13" s="3" t="s">
        <v>115</v>
      </c>
      <c r="E13" s="3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5.75</v>
      </c>
      <c r="H13" s="5">
        <v>63</v>
      </c>
      <c r="I13" s="5">
        <v>62</v>
      </c>
      <c r="J13" s="5">
        <v>61</v>
      </c>
      <c r="K13" s="5">
        <v>65</v>
      </c>
      <c r="L13" s="5">
        <v>67</v>
      </c>
      <c r="M13" s="5">
        <v>56</v>
      </c>
      <c r="N13" s="5">
        <v>52</v>
      </c>
      <c r="O13" s="5">
        <v>53</v>
      </c>
      <c r="P13" s="5">
        <v>50</v>
      </c>
      <c r="Q13" s="5">
        <v>46</v>
      </c>
    </row>
    <row r="14" spans="1:17" x14ac:dyDescent="0.25">
      <c r="B14" s="2">
        <v>7</v>
      </c>
      <c r="C14" s="3" t="s">
        <v>282</v>
      </c>
      <c r="D14" s="3" t="s">
        <v>228</v>
      </c>
      <c r="E14" s="3" t="s">
        <v>37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5.7200000000000006</v>
      </c>
      <c r="H14" s="5">
        <v>53</v>
      </c>
      <c r="I14" s="5">
        <v>52</v>
      </c>
      <c r="J14" s="5">
        <v>56</v>
      </c>
      <c r="K14" s="5">
        <v>62</v>
      </c>
      <c r="L14" s="5">
        <v>65</v>
      </c>
      <c r="M14" s="5">
        <v>63</v>
      </c>
      <c r="N14" s="5">
        <v>60</v>
      </c>
      <c r="O14" s="5">
        <v>62</v>
      </c>
      <c r="P14" s="5">
        <v>55</v>
      </c>
      <c r="Q14" s="5">
        <v>44</v>
      </c>
    </row>
    <row r="15" spans="1:17" x14ac:dyDescent="0.25">
      <c r="B15" s="2">
        <v>8</v>
      </c>
      <c r="C15" s="3" t="s">
        <v>294</v>
      </c>
      <c r="D15" s="3" t="s">
        <v>141</v>
      </c>
      <c r="E15" s="3" t="s">
        <v>37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5.7200000000000006</v>
      </c>
      <c r="H15" s="5">
        <v>60</v>
      </c>
      <c r="I15" s="5">
        <v>58</v>
      </c>
      <c r="J15" s="5">
        <v>62</v>
      </c>
      <c r="K15" s="5">
        <v>70</v>
      </c>
      <c r="L15" s="5">
        <v>70</v>
      </c>
      <c r="M15" s="5">
        <v>56</v>
      </c>
      <c r="N15" s="5">
        <v>51</v>
      </c>
      <c r="O15" s="5">
        <v>50</v>
      </c>
      <c r="P15" s="5">
        <v>50</v>
      </c>
      <c r="Q15" s="5">
        <v>45</v>
      </c>
    </row>
    <row r="16" spans="1:17" x14ac:dyDescent="0.25">
      <c r="B16" s="2">
        <v>9</v>
      </c>
      <c r="C16" s="3" t="s">
        <v>144</v>
      </c>
      <c r="D16" s="3" t="s">
        <v>115</v>
      </c>
      <c r="E16" s="3" t="s">
        <v>33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5.71</v>
      </c>
      <c r="H16" s="5">
        <v>66</v>
      </c>
      <c r="I16" s="5">
        <v>65</v>
      </c>
      <c r="J16" s="5">
        <v>65</v>
      </c>
      <c r="K16" s="5">
        <v>60</v>
      </c>
      <c r="L16" s="5">
        <v>63</v>
      </c>
      <c r="M16" s="5">
        <v>57</v>
      </c>
      <c r="N16" s="5">
        <v>48</v>
      </c>
      <c r="O16" s="5">
        <v>56</v>
      </c>
      <c r="P16" s="5">
        <v>47</v>
      </c>
      <c r="Q16" s="5">
        <v>44</v>
      </c>
    </row>
    <row r="17" spans="2:17" x14ac:dyDescent="0.25">
      <c r="B17" s="2">
        <v>10</v>
      </c>
      <c r="C17" s="3" t="s">
        <v>133</v>
      </c>
      <c r="D17" s="3" t="s">
        <v>120</v>
      </c>
      <c r="E17" s="3" t="s">
        <v>37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5.7</v>
      </c>
      <c r="H17" s="5">
        <v>64</v>
      </c>
      <c r="I17" s="5">
        <v>63</v>
      </c>
      <c r="J17" s="5">
        <v>65</v>
      </c>
      <c r="K17" s="5">
        <v>60</v>
      </c>
      <c r="L17" s="5">
        <v>63</v>
      </c>
      <c r="M17" s="5">
        <v>54</v>
      </c>
      <c r="N17" s="5">
        <v>55</v>
      </c>
      <c r="O17" s="5">
        <v>52</v>
      </c>
      <c r="P17" s="5">
        <v>46</v>
      </c>
      <c r="Q17" s="5">
        <v>48</v>
      </c>
    </row>
    <row r="18" spans="2:17" x14ac:dyDescent="0.25">
      <c r="B18" s="2">
        <v>11</v>
      </c>
      <c r="C18" s="3" t="s">
        <v>326</v>
      </c>
      <c r="D18" s="3" t="s">
        <v>184</v>
      </c>
      <c r="E18" s="3" t="s">
        <v>33</v>
      </c>
      <c r="F18" s="3" t="str">
        <f>LOOKUP(G18,{0;3;4;5;6;7;8;9;10},{"EN APRENDIZAJE";"REFORZAR APRENDIZAJE";"FALTA PRACTICA";"ACEPTABLE";"BUENO";"MUY BUENO";"SOBRESALIENTE";"EXCELENTE"})</f>
        <v>ACEPTABLE</v>
      </c>
      <c r="G18" s="12">
        <f t="shared" si="0"/>
        <v>5.67</v>
      </c>
      <c r="H18" s="5">
        <v>63</v>
      </c>
      <c r="I18" s="5">
        <v>58</v>
      </c>
      <c r="J18" s="5">
        <v>62</v>
      </c>
      <c r="K18" s="5">
        <v>65</v>
      </c>
      <c r="L18" s="5">
        <v>63</v>
      </c>
      <c r="M18" s="5">
        <v>56</v>
      </c>
      <c r="N18" s="5">
        <v>56</v>
      </c>
      <c r="O18" s="5">
        <v>53</v>
      </c>
      <c r="P18" s="5">
        <v>45</v>
      </c>
      <c r="Q18" s="5">
        <v>46</v>
      </c>
    </row>
    <row r="19" spans="2:17" x14ac:dyDescent="0.25">
      <c r="B19" s="2">
        <v>12</v>
      </c>
      <c r="C19" s="3" t="s">
        <v>306</v>
      </c>
      <c r="D19" s="3" t="s">
        <v>209</v>
      </c>
      <c r="E19" s="3" t="s">
        <v>116</v>
      </c>
      <c r="F19" s="3" t="str">
        <f>LOOKUP(G19,{0;3;4;5;6;7;8;9;10},{"EN APRENDIZAJE";"REFORZAR APRENDIZAJE";"FALTA PRACTICA";"ACEPTABLE";"BUENO";"MUY BUENO";"SOBRESALIENTE";"EXCELENTE"})</f>
        <v>ACEPTABLE</v>
      </c>
      <c r="G19" s="12">
        <f t="shared" si="0"/>
        <v>5.65</v>
      </c>
      <c r="H19" s="5">
        <v>60</v>
      </c>
      <c r="I19" s="5">
        <v>62</v>
      </c>
      <c r="J19" s="5">
        <v>60</v>
      </c>
      <c r="K19" s="5">
        <v>59</v>
      </c>
      <c r="L19" s="5">
        <v>60</v>
      </c>
      <c r="M19" s="5">
        <v>60</v>
      </c>
      <c r="N19" s="5">
        <v>56</v>
      </c>
      <c r="O19" s="5">
        <v>58</v>
      </c>
      <c r="P19" s="5">
        <v>45</v>
      </c>
      <c r="Q19" s="5">
        <v>45</v>
      </c>
    </row>
    <row r="20" spans="2:17" x14ac:dyDescent="0.25">
      <c r="B20" s="2">
        <v>13</v>
      </c>
      <c r="C20" s="3" t="s">
        <v>311</v>
      </c>
      <c r="D20" s="3" t="s">
        <v>228</v>
      </c>
      <c r="E20" s="3" t="s">
        <v>37</v>
      </c>
      <c r="F20" s="3" t="str">
        <f>LOOKUP(G20,{0;3;4;5;6;7;8;9;10},{"EN APRENDIZAJE";"REFORZAR APRENDIZAJE";"FALTA PRACTICA";"ACEPTABLE";"BUENO";"MUY BUENO";"SOBRESALIENTE";"EXCELENTE"})</f>
        <v>ACEPTABLE</v>
      </c>
      <c r="G20" s="12">
        <f t="shared" si="0"/>
        <v>5.65</v>
      </c>
      <c r="H20" s="5">
        <v>58</v>
      </c>
      <c r="I20" s="5">
        <v>56</v>
      </c>
      <c r="J20" s="5">
        <v>57</v>
      </c>
      <c r="K20" s="5">
        <v>66</v>
      </c>
      <c r="L20" s="5">
        <v>68</v>
      </c>
      <c r="M20" s="5">
        <v>56</v>
      </c>
      <c r="N20" s="5">
        <v>57</v>
      </c>
      <c r="O20" s="5">
        <v>60</v>
      </c>
      <c r="P20" s="5">
        <v>45</v>
      </c>
      <c r="Q20" s="5">
        <v>42</v>
      </c>
    </row>
    <row r="21" spans="2:17" x14ac:dyDescent="0.25">
      <c r="B21" s="2">
        <v>14</v>
      </c>
      <c r="C21" s="3" t="s">
        <v>327</v>
      </c>
      <c r="D21" s="3" t="s">
        <v>202</v>
      </c>
      <c r="E21" s="3" t="s">
        <v>36</v>
      </c>
      <c r="F21" s="3" t="str">
        <f>LOOKUP(G21,{0;3;4;5;6;7;8;9;10},{"EN APRENDIZAJE";"REFORZAR APRENDIZAJE";"FALTA PRACTICA";"ACEPTABLE";"BUENO";"MUY BUENO";"SOBRESALIENTE";"EXCELENTE"})</f>
        <v>ACEPTABLE</v>
      </c>
      <c r="G21" s="12">
        <f t="shared" si="0"/>
        <v>5.63</v>
      </c>
      <c r="H21" s="5">
        <v>61</v>
      </c>
      <c r="I21" s="5">
        <v>62</v>
      </c>
      <c r="J21" s="5">
        <v>61</v>
      </c>
      <c r="K21" s="5">
        <v>59</v>
      </c>
      <c r="L21" s="5">
        <v>61</v>
      </c>
      <c r="M21" s="5">
        <v>57</v>
      </c>
      <c r="N21" s="5">
        <v>58</v>
      </c>
      <c r="O21" s="5">
        <v>54</v>
      </c>
      <c r="P21" s="5">
        <v>46</v>
      </c>
      <c r="Q21" s="5">
        <v>44</v>
      </c>
    </row>
    <row r="22" spans="2:17" x14ac:dyDescent="0.25">
      <c r="B22" s="2">
        <v>15</v>
      </c>
      <c r="C22" s="3" t="s">
        <v>289</v>
      </c>
      <c r="D22" s="3" t="s">
        <v>195</v>
      </c>
      <c r="E22" s="3" t="s">
        <v>33</v>
      </c>
      <c r="F22" s="3" t="str">
        <f>LOOKUP(G22,{0;3;4;5;6;7;8;9;10},{"EN APRENDIZAJE";"REFORZAR APRENDIZAJE";"FALTA PRACTICA";"ACEPTABLE";"BUENO";"MUY BUENO";"SOBRESALIENTE";"EXCELENTE"})</f>
        <v>ACEPTABLE</v>
      </c>
      <c r="G22" s="12">
        <f t="shared" si="0"/>
        <v>5.61</v>
      </c>
      <c r="H22" s="5">
        <v>58</v>
      </c>
      <c r="I22" s="5">
        <v>62</v>
      </c>
      <c r="J22" s="5">
        <v>60</v>
      </c>
      <c r="K22" s="5">
        <v>58</v>
      </c>
      <c r="L22" s="5">
        <v>60</v>
      </c>
      <c r="M22" s="5">
        <v>57</v>
      </c>
      <c r="N22" s="5">
        <v>54</v>
      </c>
      <c r="O22" s="5">
        <v>56</v>
      </c>
      <c r="P22" s="5">
        <v>48</v>
      </c>
      <c r="Q22" s="5">
        <v>48</v>
      </c>
    </row>
    <row r="23" spans="2:17" x14ac:dyDescent="0.25">
      <c r="B23" s="2">
        <v>16</v>
      </c>
      <c r="C23" s="3" t="s">
        <v>292</v>
      </c>
      <c r="D23" s="3" t="s">
        <v>293</v>
      </c>
      <c r="E23" s="3" t="s">
        <v>288</v>
      </c>
      <c r="F23" s="3" t="str">
        <f>LOOKUP(G23,{0;3;4;5;6;7;8;9;10},{"EN APRENDIZAJE";"REFORZAR APRENDIZAJE";"FALTA PRACTICA";"ACEPTABLE";"BUENO";"MUY BUENO";"SOBRESALIENTE";"EXCELENTE"})</f>
        <v>ACEPTABLE</v>
      </c>
      <c r="G23" s="12">
        <f t="shared" si="0"/>
        <v>5.57</v>
      </c>
      <c r="H23" s="5">
        <v>60</v>
      </c>
      <c r="I23" s="5">
        <v>62</v>
      </c>
      <c r="J23" s="5">
        <v>63</v>
      </c>
      <c r="K23" s="5">
        <v>65</v>
      </c>
      <c r="L23" s="5">
        <v>67</v>
      </c>
      <c r="M23" s="5">
        <v>68</v>
      </c>
      <c r="N23" s="5">
        <v>10</v>
      </c>
      <c r="O23" s="5">
        <v>68</v>
      </c>
      <c r="P23" s="5">
        <v>48</v>
      </c>
      <c r="Q23" s="5">
        <v>46</v>
      </c>
    </row>
    <row r="24" spans="2:17" x14ac:dyDescent="0.25">
      <c r="B24" s="2">
        <v>17</v>
      </c>
      <c r="C24" s="3" t="s">
        <v>275</v>
      </c>
      <c r="D24" s="3" t="s">
        <v>202</v>
      </c>
      <c r="E24" s="3" t="s">
        <v>36</v>
      </c>
      <c r="F24" s="3" t="str">
        <f>LOOKUP(G24,{0;3;4;5;6;7;8;9;10},{"EN APRENDIZAJE";"REFORZAR APRENDIZAJE";"FALTA PRACTICA";"ACEPTABLE";"BUENO";"MUY BUENO";"SOBRESALIENTE";"EXCELENTE"})</f>
        <v>ACEPTABLE</v>
      </c>
      <c r="G24" s="12">
        <f t="shared" si="0"/>
        <v>5.5200000000000005</v>
      </c>
      <c r="H24" s="5">
        <v>58</v>
      </c>
      <c r="I24" s="5">
        <v>54</v>
      </c>
      <c r="J24" s="5">
        <v>53</v>
      </c>
      <c r="K24" s="5">
        <v>66</v>
      </c>
      <c r="L24" s="5">
        <v>68</v>
      </c>
      <c r="M24" s="5">
        <v>53</v>
      </c>
      <c r="N24" s="5">
        <v>47</v>
      </c>
      <c r="O24" s="5">
        <v>50</v>
      </c>
      <c r="P24" s="5">
        <v>55</v>
      </c>
      <c r="Q24" s="5">
        <v>48</v>
      </c>
    </row>
    <row r="25" spans="2:17" x14ac:dyDescent="0.25">
      <c r="B25" s="2">
        <v>18</v>
      </c>
      <c r="C25" s="3" t="s">
        <v>313</v>
      </c>
      <c r="D25" s="3" t="s">
        <v>115</v>
      </c>
      <c r="E25" s="3" t="s">
        <v>33</v>
      </c>
      <c r="F25" s="3" t="str">
        <f>LOOKUP(G25,{0;3;4;5;6;7;8;9;10},{"EN APRENDIZAJE";"REFORZAR APRENDIZAJE";"FALTA PRACTICA";"ACEPTABLE";"BUENO";"MUY BUENO";"SOBRESALIENTE";"EXCELENTE"})</f>
        <v>ACEPTABLE</v>
      </c>
      <c r="G25" s="12">
        <f t="shared" si="0"/>
        <v>5.5200000000000005</v>
      </c>
      <c r="H25" s="5">
        <v>62</v>
      </c>
      <c r="I25" s="5">
        <v>60</v>
      </c>
      <c r="J25" s="5">
        <v>62</v>
      </c>
      <c r="K25" s="5">
        <v>57</v>
      </c>
      <c r="L25" s="5">
        <v>55</v>
      </c>
      <c r="M25" s="5">
        <v>56</v>
      </c>
      <c r="N25" s="5">
        <v>50</v>
      </c>
      <c r="O25" s="5">
        <v>54</v>
      </c>
      <c r="P25" s="5">
        <v>50</v>
      </c>
      <c r="Q25" s="5">
        <v>46</v>
      </c>
    </row>
    <row r="26" spans="2:17" x14ac:dyDescent="0.25">
      <c r="B26" s="2">
        <v>19</v>
      </c>
      <c r="C26" s="3" t="s">
        <v>277</v>
      </c>
      <c r="D26" s="3" t="s">
        <v>228</v>
      </c>
      <c r="E26" s="3" t="s">
        <v>37</v>
      </c>
      <c r="F26" s="3" t="str">
        <f>LOOKUP(G26,{0;3;4;5;6;7;8;9;10},{"EN APRENDIZAJE";"REFORZAR APRENDIZAJE";"FALTA PRACTICA";"ACEPTABLE";"BUENO";"MUY BUENO";"SOBRESALIENTE";"EXCELENTE"})</f>
        <v>ACEPTABLE</v>
      </c>
      <c r="G26" s="12">
        <f t="shared" si="0"/>
        <v>5.51</v>
      </c>
      <c r="H26" s="5">
        <v>58</v>
      </c>
      <c r="I26" s="5">
        <v>44</v>
      </c>
      <c r="J26" s="5">
        <v>45</v>
      </c>
      <c r="K26" s="5">
        <v>67</v>
      </c>
      <c r="L26" s="5">
        <v>69</v>
      </c>
      <c r="M26" s="5">
        <v>66</v>
      </c>
      <c r="N26" s="5">
        <v>63</v>
      </c>
      <c r="O26" s="5">
        <v>61</v>
      </c>
      <c r="P26" s="5">
        <v>36</v>
      </c>
      <c r="Q26" s="5">
        <v>42</v>
      </c>
    </row>
    <row r="27" spans="2:17" x14ac:dyDescent="0.25">
      <c r="B27" s="2">
        <v>20</v>
      </c>
      <c r="C27" s="3" t="s">
        <v>290</v>
      </c>
      <c r="D27" s="3" t="s">
        <v>186</v>
      </c>
      <c r="E27" s="3" t="s">
        <v>33</v>
      </c>
      <c r="F27" s="3" t="str">
        <f>LOOKUP(G27,{0;3;4;5;6;7;8;9;10},{"EN APRENDIZAJE";"REFORZAR APRENDIZAJE";"FALTA PRACTICA";"ACEPTABLE";"BUENO";"MUY BUENO";"SOBRESALIENTE";"EXCELENTE"})</f>
        <v>ACEPTABLE</v>
      </c>
      <c r="G27" s="12">
        <f t="shared" si="0"/>
        <v>5.4700000000000006</v>
      </c>
      <c r="H27" s="5">
        <v>63</v>
      </c>
      <c r="I27" s="5">
        <v>62</v>
      </c>
      <c r="J27" s="5">
        <v>62</v>
      </c>
      <c r="K27" s="5">
        <v>59</v>
      </c>
      <c r="L27" s="5">
        <v>59</v>
      </c>
      <c r="M27" s="5">
        <v>49</v>
      </c>
      <c r="N27" s="5">
        <v>49</v>
      </c>
      <c r="O27" s="5">
        <v>49</v>
      </c>
      <c r="P27" s="5">
        <v>47</v>
      </c>
      <c r="Q27" s="5">
        <v>48</v>
      </c>
    </row>
    <row r="28" spans="2:17" x14ac:dyDescent="0.25">
      <c r="B28" s="2">
        <v>21</v>
      </c>
      <c r="C28" s="3" t="s">
        <v>139</v>
      </c>
      <c r="D28" s="3" t="s">
        <v>186</v>
      </c>
      <c r="E28" s="3" t="s">
        <v>33</v>
      </c>
      <c r="F28" s="3" t="str">
        <f>LOOKUP(G28,{0;3;4;5;6;7;8;9;10},{"EN APRENDIZAJE";"REFORZAR APRENDIZAJE";"FALTA PRACTICA";"ACEPTABLE";"BUENO";"MUY BUENO";"SOBRESALIENTE";"EXCELENTE"})</f>
        <v>ACEPTABLE</v>
      </c>
      <c r="G28" s="12">
        <f t="shared" si="0"/>
        <v>5.4700000000000006</v>
      </c>
      <c r="H28" s="5">
        <v>62</v>
      </c>
      <c r="I28" s="5">
        <v>60</v>
      </c>
      <c r="J28" s="5">
        <v>57</v>
      </c>
      <c r="K28" s="5">
        <v>60</v>
      </c>
      <c r="L28" s="5">
        <v>62</v>
      </c>
      <c r="M28" s="5">
        <v>45</v>
      </c>
      <c r="N28" s="5">
        <v>49</v>
      </c>
      <c r="O28" s="5">
        <v>52</v>
      </c>
      <c r="P28" s="5">
        <v>49</v>
      </c>
      <c r="Q28" s="5">
        <v>51</v>
      </c>
    </row>
    <row r="29" spans="2:17" x14ac:dyDescent="0.25">
      <c r="B29" s="2">
        <v>22</v>
      </c>
      <c r="C29" s="3" t="s">
        <v>305</v>
      </c>
      <c r="D29" s="3" t="s">
        <v>142</v>
      </c>
      <c r="E29" s="3" t="s">
        <v>33</v>
      </c>
      <c r="F29" s="3" t="str">
        <f>LOOKUP(G29,{0;3;4;5;6;7;8;9;10},{"EN APRENDIZAJE";"REFORZAR APRENDIZAJE";"FALTA PRACTICA";"ACEPTABLE";"BUENO";"MUY BUENO";"SOBRESALIENTE";"EXCELENTE"})</f>
        <v>ACEPTABLE</v>
      </c>
      <c r="G29" s="12">
        <f t="shared" si="0"/>
        <v>5.45</v>
      </c>
      <c r="H29" s="5">
        <v>58</v>
      </c>
      <c r="I29" s="5">
        <v>56</v>
      </c>
      <c r="J29" s="5">
        <v>43</v>
      </c>
      <c r="K29" s="5">
        <v>65</v>
      </c>
      <c r="L29" s="5">
        <v>67</v>
      </c>
      <c r="M29" s="5">
        <v>56</v>
      </c>
      <c r="N29" s="5">
        <v>50</v>
      </c>
      <c r="O29" s="5">
        <v>54</v>
      </c>
      <c r="P29" s="5">
        <v>48</v>
      </c>
      <c r="Q29" s="5">
        <v>48</v>
      </c>
    </row>
    <row r="30" spans="2:17" x14ac:dyDescent="0.25">
      <c r="B30" s="2">
        <v>23</v>
      </c>
      <c r="C30" s="3" t="s">
        <v>321</v>
      </c>
      <c r="D30" s="3" t="s">
        <v>228</v>
      </c>
      <c r="E30" s="3" t="s">
        <v>37</v>
      </c>
      <c r="F30" s="3" t="str">
        <f>LOOKUP(G30,{0;3;4;5;6;7;8;9;10},{"EN APRENDIZAJE";"REFORZAR APRENDIZAJE";"FALTA PRACTICA";"ACEPTABLE";"BUENO";"MUY BUENO";"SOBRESALIENTE";"EXCELENTE"})</f>
        <v>ACEPTABLE</v>
      </c>
      <c r="G30" s="12">
        <f t="shared" si="0"/>
        <v>5.45</v>
      </c>
      <c r="H30" s="5">
        <v>55</v>
      </c>
      <c r="I30" s="5">
        <v>53</v>
      </c>
      <c r="J30" s="5">
        <v>53</v>
      </c>
      <c r="K30" s="5">
        <v>63</v>
      </c>
      <c r="L30" s="5">
        <v>60</v>
      </c>
      <c r="M30" s="5">
        <v>63</v>
      </c>
      <c r="N30" s="5">
        <v>59</v>
      </c>
      <c r="O30" s="5">
        <v>54</v>
      </c>
      <c r="P30" s="5">
        <v>43</v>
      </c>
      <c r="Q30" s="5">
        <v>42</v>
      </c>
    </row>
    <row r="31" spans="2:17" x14ac:dyDescent="0.25">
      <c r="B31" s="2">
        <v>24</v>
      </c>
      <c r="C31" s="3" t="s">
        <v>310</v>
      </c>
      <c r="D31" s="3" t="s">
        <v>137</v>
      </c>
      <c r="E31" s="3" t="s">
        <v>33</v>
      </c>
      <c r="F31" s="3" t="str">
        <f>LOOKUP(G31,{0;3;4;5;6;7;8;9;10},{"EN APRENDIZAJE";"REFORZAR APRENDIZAJE";"FALTA PRACTICA";"ACEPTABLE";"BUENO";"MUY BUENO";"SOBRESALIENTE";"EXCELENTE"})</f>
        <v>ACEPTABLE</v>
      </c>
      <c r="G31" s="12">
        <f t="shared" si="0"/>
        <v>5.4</v>
      </c>
      <c r="H31" s="5">
        <v>62</v>
      </c>
      <c r="I31" s="5">
        <v>58</v>
      </c>
      <c r="J31" s="5">
        <v>56</v>
      </c>
      <c r="K31" s="5">
        <v>60</v>
      </c>
      <c r="L31" s="5">
        <v>63</v>
      </c>
      <c r="M31" s="5">
        <v>51</v>
      </c>
      <c r="N31" s="5">
        <v>50</v>
      </c>
      <c r="O31" s="5">
        <v>50</v>
      </c>
      <c r="P31" s="5">
        <v>47</v>
      </c>
      <c r="Q31" s="5">
        <v>43</v>
      </c>
    </row>
    <row r="32" spans="2:17" x14ac:dyDescent="0.25">
      <c r="B32" s="2">
        <v>25</v>
      </c>
      <c r="C32" s="3" t="s">
        <v>291</v>
      </c>
      <c r="D32" s="3" t="s">
        <v>184</v>
      </c>
      <c r="E32" s="3" t="s">
        <v>33</v>
      </c>
      <c r="F32" s="3" t="str">
        <f>LOOKUP(G32,{0;3;4;5;6;7;8;9;10},{"EN APRENDIZAJE";"REFORZAR APRENDIZAJE";"FALTA PRACTICA";"ACEPTABLE";"BUENO";"MUY BUENO";"SOBRESALIENTE";"EXCELENTE"})</f>
        <v>ACEPTABLE</v>
      </c>
      <c r="G32" s="12">
        <f t="shared" si="0"/>
        <v>5.39</v>
      </c>
      <c r="H32" s="5">
        <v>57</v>
      </c>
      <c r="I32" s="5">
        <v>54</v>
      </c>
      <c r="J32" s="5">
        <v>56</v>
      </c>
      <c r="K32" s="5">
        <v>65</v>
      </c>
      <c r="L32" s="5">
        <v>63</v>
      </c>
      <c r="M32" s="5">
        <v>54</v>
      </c>
      <c r="N32" s="5">
        <v>52</v>
      </c>
      <c r="O32" s="5">
        <v>53</v>
      </c>
      <c r="P32" s="5">
        <v>42</v>
      </c>
      <c r="Q32" s="5">
        <v>43</v>
      </c>
    </row>
    <row r="33" spans="2:17" x14ac:dyDescent="0.25">
      <c r="B33" s="2">
        <v>26</v>
      </c>
      <c r="C33" s="3" t="s">
        <v>140</v>
      </c>
      <c r="D33" s="3" t="s">
        <v>141</v>
      </c>
      <c r="E33" s="3" t="s">
        <v>37</v>
      </c>
      <c r="F33" s="3" t="str">
        <f>LOOKUP(G33,{0;3;4;5;6;7;8;9;10},{"EN APRENDIZAJE";"REFORZAR APRENDIZAJE";"FALTA PRACTICA";"ACEPTABLE";"BUENO";"MUY BUENO";"SOBRESALIENTE";"EXCELENTE"})</f>
        <v>ACEPTABLE</v>
      </c>
      <c r="G33" s="12">
        <f t="shared" si="0"/>
        <v>5.39</v>
      </c>
      <c r="H33" s="5">
        <v>62</v>
      </c>
      <c r="I33" s="5">
        <v>60</v>
      </c>
      <c r="J33" s="5">
        <v>57</v>
      </c>
      <c r="K33" s="5">
        <v>66</v>
      </c>
      <c r="L33" s="5">
        <v>67</v>
      </c>
      <c r="M33" s="5">
        <v>47</v>
      </c>
      <c r="N33" s="5">
        <v>50</v>
      </c>
      <c r="O33" s="5">
        <v>50</v>
      </c>
      <c r="P33" s="5">
        <v>40</v>
      </c>
      <c r="Q33" s="5">
        <v>40</v>
      </c>
    </row>
    <row r="34" spans="2:17" x14ac:dyDescent="0.25">
      <c r="B34" s="2">
        <v>27</v>
      </c>
      <c r="C34" s="3" t="s">
        <v>315</v>
      </c>
      <c r="D34" s="3" t="s">
        <v>186</v>
      </c>
      <c r="E34" s="3" t="s">
        <v>33</v>
      </c>
      <c r="F34" s="3" t="str">
        <f>LOOKUP(G34,{0;3;4;5;6;7;8;9;10},{"EN APRENDIZAJE";"REFORZAR APRENDIZAJE";"FALTA PRACTICA";"ACEPTABLE";"BUENO";"MUY BUENO";"SOBRESALIENTE";"EXCELENTE"})</f>
        <v>ACEPTABLE</v>
      </c>
      <c r="G34" s="12">
        <f t="shared" si="0"/>
        <v>5.38</v>
      </c>
      <c r="H34" s="5">
        <v>60</v>
      </c>
      <c r="I34" s="5">
        <v>60</v>
      </c>
      <c r="J34" s="5">
        <v>60</v>
      </c>
      <c r="K34" s="5">
        <v>60</v>
      </c>
      <c r="L34" s="5">
        <v>62</v>
      </c>
      <c r="M34" s="5">
        <v>54</v>
      </c>
      <c r="N34" s="5">
        <v>50</v>
      </c>
      <c r="O34" s="5">
        <v>53</v>
      </c>
      <c r="P34" s="5">
        <v>37</v>
      </c>
      <c r="Q34" s="5">
        <v>42</v>
      </c>
    </row>
    <row r="35" spans="2:17" x14ac:dyDescent="0.25">
      <c r="B35" s="2">
        <v>28</v>
      </c>
      <c r="C35" s="3" t="s">
        <v>309</v>
      </c>
      <c r="D35" s="3" t="s">
        <v>28</v>
      </c>
      <c r="E35" s="3" t="s">
        <v>33</v>
      </c>
      <c r="F35" s="3" t="str">
        <f>LOOKUP(G35,{0;3;4;5;6;7;8;9;10},{"EN APRENDIZAJE";"REFORZAR APRENDIZAJE";"FALTA PRACTICA";"ACEPTABLE";"BUENO";"MUY BUENO";"SOBRESALIENTE";"EXCELENTE"})</f>
        <v>ACEPTABLE</v>
      </c>
      <c r="G35" s="12">
        <f t="shared" si="0"/>
        <v>5.37</v>
      </c>
      <c r="H35" s="5">
        <v>62</v>
      </c>
      <c r="I35" s="5">
        <v>60</v>
      </c>
      <c r="J35" s="5">
        <v>58</v>
      </c>
      <c r="K35" s="5">
        <v>55</v>
      </c>
      <c r="L35" s="5">
        <v>57</v>
      </c>
      <c r="M35" s="5">
        <v>54</v>
      </c>
      <c r="N35" s="5">
        <v>48</v>
      </c>
      <c r="O35" s="5">
        <v>51</v>
      </c>
      <c r="P35" s="5">
        <v>46</v>
      </c>
      <c r="Q35" s="5">
        <v>46</v>
      </c>
    </row>
    <row r="36" spans="2:17" x14ac:dyDescent="0.25">
      <c r="B36" s="2">
        <v>29</v>
      </c>
      <c r="C36" s="3" t="s">
        <v>285</v>
      </c>
      <c r="D36" s="3" t="s">
        <v>228</v>
      </c>
      <c r="E36" s="3" t="s">
        <v>37</v>
      </c>
      <c r="F36" s="3" t="str">
        <f>LOOKUP(G36,{0;3;4;5;6;7;8;9;10},{"EN APRENDIZAJE";"REFORZAR APRENDIZAJE";"FALTA PRACTICA";"ACEPTABLE";"BUENO";"MUY BUENO";"SOBRESALIENTE";"EXCELENTE"})</f>
        <v>ACEPTABLE</v>
      </c>
      <c r="G36" s="12">
        <f t="shared" si="0"/>
        <v>5.34</v>
      </c>
      <c r="H36" s="5">
        <v>53</v>
      </c>
      <c r="I36" s="5">
        <v>55</v>
      </c>
      <c r="J36" s="5">
        <v>56</v>
      </c>
      <c r="K36" s="5">
        <v>59</v>
      </c>
      <c r="L36" s="5">
        <v>62</v>
      </c>
      <c r="M36" s="5">
        <v>48</v>
      </c>
      <c r="N36" s="5">
        <v>52</v>
      </c>
      <c r="O36" s="5">
        <v>53</v>
      </c>
      <c r="P36" s="5">
        <v>49</v>
      </c>
      <c r="Q36" s="5">
        <v>47</v>
      </c>
    </row>
    <row r="37" spans="2:17" x14ac:dyDescent="0.25">
      <c r="B37" s="2">
        <v>30</v>
      </c>
      <c r="C37" s="3" t="s">
        <v>304</v>
      </c>
      <c r="D37" s="3" t="s">
        <v>202</v>
      </c>
      <c r="E37" s="3" t="s">
        <v>36</v>
      </c>
      <c r="F37" s="3" t="str">
        <f>LOOKUP(G37,{0;3;4;5;6;7;8;9;10},{"EN APRENDIZAJE";"REFORZAR APRENDIZAJE";"FALTA PRACTICA";"ACEPTABLE";"BUENO";"MUY BUENO";"SOBRESALIENTE";"EXCELENTE"})</f>
        <v>ACEPTABLE</v>
      </c>
      <c r="G37" s="12">
        <f t="shared" si="0"/>
        <v>5.32</v>
      </c>
      <c r="H37" s="5">
        <v>63</v>
      </c>
      <c r="I37" s="5">
        <v>60</v>
      </c>
      <c r="J37" s="5">
        <v>60</v>
      </c>
      <c r="K37" s="5">
        <v>62</v>
      </c>
      <c r="L37" s="5">
        <v>63</v>
      </c>
      <c r="M37" s="5">
        <v>52</v>
      </c>
      <c r="N37" s="5">
        <v>50</v>
      </c>
      <c r="O37" s="5">
        <v>51</v>
      </c>
      <c r="P37" s="5">
        <v>32</v>
      </c>
      <c r="Q37" s="5">
        <v>39</v>
      </c>
    </row>
    <row r="38" spans="2:17" x14ac:dyDescent="0.25">
      <c r="B38" s="2">
        <v>31</v>
      </c>
      <c r="C38" s="3" t="s">
        <v>147</v>
      </c>
      <c r="D38" s="3" t="s">
        <v>120</v>
      </c>
      <c r="E38" s="3" t="s">
        <v>37</v>
      </c>
      <c r="F38" s="3" t="str">
        <f>LOOKUP(G38,{0;3;4;5;6;7;8;9;10},{"EN APRENDIZAJE";"REFORZAR APRENDIZAJE";"FALTA PRACTICA";"ACEPTABLE";"BUENO";"MUY BUENO";"SOBRESALIENTE";"EXCELENTE"})</f>
        <v>ACEPTABLE</v>
      </c>
      <c r="G38" s="12">
        <f t="shared" si="0"/>
        <v>5.3</v>
      </c>
      <c r="H38" s="5">
        <v>60</v>
      </c>
      <c r="I38" s="5">
        <v>62</v>
      </c>
      <c r="J38" s="5">
        <v>63</v>
      </c>
      <c r="K38" s="5">
        <v>55</v>
      </c>
      <c r="L38" s="5">
        <v>53</v>
      </c>
      <c r="M38" s="5">
        <v>43</v>
      </c>
      <c r="N38" s="5">
        <v>48</v>
      </c>
      <c r="O38" s="5">
        <v>49</v>
      </c>
      <c r="P38" s="5">
        <v>50</v>
      </c>
      <c r="Q38" s="5">
        <v>47</v>
      </c>
    </row>
    <row r="39" spans="2:17" x14ac:dyDescent="0.25">
      <c r="B39" s="2">
        <v>32</v>
      </c>
      <c r="C39" s="3" t="s">
        <v>274</v>
      </c>
      <c r="D39" s="3" t="s">
        <v>142</v>
      </c>
      <c r="E39" s="3" t="s">
        <v>33</v>
      </c>
      <c r="F39" s="3" t="str">
        <f>LOOKUP(G39,{0;3;4;5;6;7;8;9;10},{"EN APRENDIZAJE";"REFORZAR APRENDIZAJE";"FALTA PRACTICA";"ACEPTABLE";"BUENO";"MUY BUENO";"SOBRESALIENTE";"EXCELENTE"})</f>
        <v>ACEPTABLE</v>
      </c>
      <c r="G39" s="12">
        <f t="shared" si="0"/>
        <v>5.2799999999999994</v>
      </c>
      <c r="H39" s="5">
        <v>60</v>
      </c>
      <c r="I39" s="5">
        <v>57</v>
      </c>
      <c r="J39" s="5">
        <v>54</v>
      </c>
      <c r="K39" s="5">
        <v>65</v>
      </c>
      <c r="L39" s="5">
        <v>67</v>
      </c>
      <c r="M39" s="5">
        <v>48</v>
      </c>
      <c r="N39" s="5">
        <v>53</v>
      </c>
      <c r="O39" s="5">
        <v>50</v>
      </c>
      <c r="P39" s="5">
        <v>33</v>
      </c>
      <c r="Q39" s="5">
        <v>41</v>
      </c>
    </row>
    <row r="40" spans="2:17" x14ac:dyDescent="0.25">
      <c r="B40" s="2">
        <v>33</v>
      </c>
      <c r="C40" s="3" t="s">
        <v>316</v>
      </c>
      <c r="D40" s="3" t="s">
        <v>209</v>
      </c>
      <c r="E40" s="3" t="s">
        <v>116</v>
      </c>
      <c r="F40" s="3" t="str">
        <f>LOOKUP(G40,{0;3;4;5;6;7;8;9;10},{"EN APRENDIZAJE";"REFORZAR APRENDIZAJE";"FALTA PRACTICA";"ACEPTABLE";"BUENO";"MUY BUENO";"SOBRESALIENTE";"EXCELENTE"})</f>
        <v>ACEPTABLE</v>
      </c>
      <c r="G40" s="12">
        <f t="shared" ref="G40:G71" si="1">AVERAGE(H40:Q40)/10</f>
        <v>5.2799999999999994</v>
      </c>
      <c r="H40" s="5">
        <v>58</v>
      </c>
      <c r="I40" s="5">
        <v>58</v>
      </c>
      <c r="J40" s="5">
        <v>56</v>
      </c>
      <c r="K40" s="5">
        <v>63</v>
      </c>
      <c r="L40" s="5">
        <v>63</v>
      </c>
      <c r="M40" s="5">
        <v>47</v>
      </c>
      <c r="N40" s="5">
        <v>49</v>
      </c>
      <c r="O40" s="5">
        <v>50</v>
      </c>
      <c r="P40" s="5">
        <v>44</v>
      </c>
      <c r="Q40" s="5">
        <v>40</v>
      </c>
    </row>
    <row r="41" spans="2:17" x14ac:dyDescent="0.25">
      <c r="B41" s="2">
        <v>34</v>
      </c>
      <c r="C41" s="3" t="s">
        <v>131</v>
      </c>
      <c r="D41" s="3" t="s">
        <v>186</v>
      </c>
      <c r="E41" s="3" t="s">
        <v>33</v>
      </c>
      <c r="F41" s="3" t="str">
        <f>LOOKUP(G41,{0;3;4;5;6;7;8;9;10},{"EN APRENDIZAJE";"REFORZAR APRENDIZAJE";"FALTA PRACTICA";"ACEPTABLE";"BUENO";"MUY BUENO";"SOBRESALIENTE";"EXCELENTE"})</f>
        <v>ACEPTABLE</v>
      </c>
      <c r="G41" s="12">
        <f t="shared" si="1"/>
        <v>5.26</v>
      </c>
      <c r="H41" s="5">
        <v>57</v>
      </c>
      <c r="I41" s="5">
        <v>55</v>
      </c>
      <c r="J41" s="5">
        <v>55</v>
      </c>
      <c r="K41" s="5">
        <v>65</v>
      </c>
      <c r="L41" s="5">
        <v>62</v>
      </c>
      <c r="M41" s="5">
        <v>49</v>
      </c>
      <c r="N41" s="5">
        <v>47</v>
      </c>
      <c r="O41" s="5">
        <v>50</v>
      </c>
      <c r="P41" s="5">
        <v>44</v>
      </c>
      <c r="Q41" s="5">
        <v>42</v>
      </c>
    </row>
    <row r="42" spans="2:17" x14ac:dyDescent="0.25">
      <c r="B42" s="2">
        <v>35</v>
      </c>
      <c r="C42" s="3" t="s">
        <v>299</v>
      </c>
      <c r="D42" s="3" t="s">
        <v>186</v>
      </c>
      <c r="E42" s="3" t="s">
        <v>33</v>
      </c>
      <c r="F42" s="3" t="str">
        <f>LOOKUP(G42,{0;3;4;5;6;7;8;9;10},{"EN APRENDIZAJE";"REFORZAR APRENDIZAJE";"FALTA PRACTICA";"ACEPTABLE";"BUENO";"MUY BUENO";"SOBRESALIENTE";"EXCELENTE"})</f>
        <v>ACEPTABLE</v>
      </c>
      <c r="G42" s="12">
        <f t="shared" si="1"/>
        <v>5.24</v>
      </c>
      <c r="H42" s="5">
        <v>60</v>
      </c>
      <c r="I42" s="5">
        <v>60</v>
      </c>
      <c r="J42" s="5">
        <v>56</v>
      </c>
      <c r="K42" s="5">
        <v>57</v>
      </c>
      <c r="L42" s="5">
        <v>55</v>
      </c>
      <c r="M42" s="5">
        <v>52</v>
      </c>
      <c r="N42" s="5">
        <v>48</v>
      </c>
      <c r="O42" s="5">
        <v>48</v>
      </c>
      <c r="P42" s="5">
        <v>46</v>
      </c>
      <c r="Q42" s="5">
        <v>42</v>
      </c>
    </row>
    <row r="43" spans="2:17" x14ac:dyDescent="0.25">
      <c r="B43" s="2">
        <v>36</v>
      </c>
      <c r="C43" s="3" t="s">
        <v>298</v>
      </c>
      <c r="D43" s="3" t="s">
        <v>228</v>
      </c>
      <c r="E43" s="3" t="s">
        <v>37</v>
      </c>
      <c r="F43" s="3" t="str">
        <f>LOOKUP(G43,{0;3;4;5;6;7;8;9;10},{"EN APRENDIZAJE";"REFORZAR APRENDIZAJE";"FALTA PRACTICA";"ACEPTABLE";"BUENO";"MUY BUENO";"SOBRESALIENTE";"EXCELENTE"})</f>
        <v>ACEPTABLE</v>
      </c>
      <c r="G43" s="12">
        <f t="shared" si="1"/>
        <v>5.2299999999999995</v>
      </c>
      <c r="H43" s="5">
        <v>57</v>
      </c>
      <c r="I43" s="5">
        <v>53</v>
      </c>
      <c r="J43" s="5">
        <v>50</v>
      </c>
      <c r="K43" s="5">
        <v>62</v>
      </c>
      <c r="L43" s="5">
        <v>60</v>
      </c>
      <c r="M43" s="5">
        <v>49</v>
      </c>
      <c r="N43" s="5">
        <v>46</v>
      </c>
      <c r="O43" s="5">
        <v>50</v>
      </c>
      <c r="P43" s="5">
        <v>48</v>
      </c>
      <c r="Q43" s="5">
        <v>48</v>
      </c>
    </row>
    <row r="44" spans="2:17" x14ac:dyDescent="0.25">
      <c r="B44" s="2">
        <v>37</v>
      </c>
      <c r="C44" s="3" t="s">
        <v>276</v>
      </c>
      <c r="D44" s="3" t="s">
        <v>189</v>
      </c>
      <c r="E44" s="3" t="s">
        <v>190</v>
      </c>
      <c r="F44" s="3" t="str">
        <f>LOOKUP(G44,{0;3;4;5;6;7;8;9;10},{"EN APRENDIZAJE";"REFORZAR APRENDIZAJE";"FALTA PRACTICA";"ACEPTABLE";"BUENO";"MUY BUENO";"SOBRESALIENTE";"EXCELENTE"})</f>
        <v>ACEPTABLE</v>
      </c>
      <c r="G44" s="12">
        <f t="shared" si="1"/>
        <v>5.2200000000000006</v>
      </c>
      <c r="H44" s="5">
        <v>56</v>
      </c>
      <c r="I44" s="5">
        <v>47</v>
      </c>
      <c r="J44" s="5">
        <v>45</v>
      </c>
      <c r="K44" s="5">
        <v>62</v>
      </c>
      <c r="L44" s="5">
        <v>60</v>
      </c>
      <c r="M44" s="5">
        <v>60</v>
      </c>
      <c r="N44" s="5">
        <v>60</v>
      </c>
      <c r="O44" s="5">
        <v>62</v>
      </c>
      <c r="P44" s="5">
        <v>30</v>
      </c>
      <c r="Q44" s="5">
        <v>40</v>
      </c>
    </row>
    <row r="45" spans="2:17" x14ac:dyDescent="0.25">
      <c r="B45" s="2">
        <v>38</v>
      </c>
      <c r="C45" s="3" t="s">
        <v>330</v>
      </c>
      <c r="D45" s="3" t="s">
        <v>224</v>
      </c>
      <c r="E45" s="3" t="s">
        <v>37</v>
      </c>
      <c r="F45" s="3" t="str">
        <f>LOOKUP(G45,{0;3;4;5;6;7;8;9;10},{"EN APRENDIZAJE";"REFORZAR APRENDIZAJE";"FALTA PRACTICA";"ACEPTABLE";"BUENO";"MUY BUENO";"SOBRESALIENTE";"EXCELENTE"})</f>
        <v>ACEPTABLE</v>
      </c>
      <c r="G45" s="12">
        <f t="shared" si="1"/>
        <v>5.21</v>
      </c>
      <c r="H45" s="5">
        <v>58</v>
      </c>
      <c r="I45" s="5">
        <v>55</v>
      </c>
      <c r="J45" s="5">
        <v>54</v>
      </c>
      <c r="K45" s="5">
        <v>60</v>
      </c>
      <c r="L45" s="5">
        <v>62</v>
      </c>
      <c r="M45" s="5">
        <v>52</v>
      </c>
      <c r="N45" s="5">
        <v>48</v>
      </c>
      <c r="O45" s="5">
        <v>54</v>
      </c>
      <c r="P45" s="5">
        <v>40</v>
      </c>
      <c r="Q45" s="5">
        <v>38</v>
      </c>
    </row>
    <row r="46" spans="2:17" x14ac:dyDescent="0.25">
      <c r="B46" s="2">
        <v>39</v>
      </c>
      <c r="C46" s="3" t="s">
        <v>312</v>
      </c>
      <c r="D46" s="3" t="s">
        <v>209</v>
      </c>
      <c r="E46" s="3" t="s">
        <v>116</v>
      </c>
      <c r="F46" s="3" t="str">
        <f>LOOKUP(G46,{0;3;4;5;6;7;8;9;10},{"EN APRENDIZAJE";"REFORZAR APRENDIZAJE";"FALTA PRACTICA";"ACEPTABLE";"BUENO";"MUY BUENO";"SOBRESALIENTE";"EXCELENTE"})</f>
        <v>ACEPTABLE</v>
      </c>
      <c r="G46" s="12">
        <f t="shared" si="1"/>
        <v>5.2</v>
      </c>
      <c r="H46" s="5">
        <v>60</v>
      </c>
      <c r="I46" s="5">
        <v>57</v>
      </c>
      <c r="J46" s="5">
        <v>55</v>
      </c>
      <c r="K46" s="5">
        <v>60</v>
      </c>
      <c r="L46" s="5">
        <v>58</v>
      </c>
      <c r="M46" s="5">
        <v>49</v>
      </c>
      <c r="N46" s="5">
        <v>51</v>
      </c>
      <c r="O46" s="5">
        <v>53</v>
      </c>
      <c r="P46" s="5">
        <v>37</v>
      </c>
      <c r="Q46" s="5">
        <v>40</v>
      </c>
    </row>
    <row r="47" spans="2:17" x14ac:dyDescent="0.25">
      <c r="B47" s="2">
        <v>40</v>
      </c>
      <c r="C47" s="3" t="s">
        <v>297</v>
      </c>
      <c r="D47" s="3" t="s">
        <v>142</v>
      </c>
      <c r="E47" s="3" t="s">
        <v>33</v>
      </c>
      <c r="F47" s="3" t="str">
        <f>LOOKUP(G47,{0;3;4;5;6;7;8;9;10},{"EN APRENDIZAJE";"REFORZAR APRENDIZAJE";"FALTA PRACTICA";"ACEPTABLE";"BUENO";"MUY BUENO";"SOBRESALIENTE";"EXCELENTE"})</f>
        <v>ACEPTABLE</v>
      </c>
      <c r="G47" s="12">
        <f t="shared" si="1"/>
        <v>5.12</v>
      </c>
      <c r="H47" s="5">
        <v>60</v>
      </c>
      <c r="I47" s="5">
        <v>57</v>
      </c>
      <c r="J47" s="5">
        <v>54</v>
      </c>
      <c r="K47" s="5">
        <v>67</v>
      </c>
      <c r="L47" s="5">
        <v>69</v>
      </c>
      <c r="M47" s="5">
        <v>53</v>
      </c>
      <c r="N47" s="5">
        <v>48</v>
      </c>
      <c r="O47" s="5">
        <v>50</v>
      </c>
      <c r="P47" s="5">
        <v>24</v>
      </c>
      <c r="Q47" s="5">
        <v>30</v>
      </c>
    </row>
    <row r="48" spans="2:17" x14ac:dyDescent="0.25">
      <c r="B48" s="2">
        <v>41</v>
      </c>
      <c r="C48" s="3" t="s">
        <v>143</v>
      </c>
      <c r="D48" s="3" t="s">
        <v>186</v>
      </c>
      <c r="E48" s="3" t="s">
        <v>33</v>
      </c>
      <c r="F48" s="3" t="str">
        <f>LOOKUP(G48,{0;3;4;5;6;7;8;9;10},{"EN APRENDIZAJE";"REFORZAR APRENDIZAJE";"FALTA PRACTICA";"ACEPTABLE";"BUENO";"MUY BUENO";"SOBRESALIENTE";"EXCELENTE"})</f>
        <v>ACEPTABLE</v>
      </c>
      <c r="G48" s="12">
        <f t="shared" si="1"/>
        <v>5.1100000000000003</v>
      </c>
      <c r="H48" s="5">
        <v>57</v>
      </c>
      <c r="I48" s="5">
        <v>54</v>
      </c>
      <c r="J48" s="5">
        <v>52</v>
      </c>
      <c r="K48" s="5">
        <v>55</v>
      </c>
      <c r="L48" s="5">
        <v>50</v>
      </c>
      <c r="M48" s="5">
        <v>50</v>
      </c>
      <c r="N48" s="5">
        <v>50</v>
      </c>
      <c r="O48" s="5">
        <v>47</v>
      </c>
      <c r="P48" s="5">
        <v>50</v>
      </c>
      <c r="Q48" s="5">
        <v>46</v>
      </c>
    </row>
    <row r="49" spans="2:17" x14ac:dyDescent="0.25">
      <c r="B49" s="2">
        <v>42</v>
      </c>
      <c r="C49" s="3" t="s">
        <v>300</v>
      </c>
      <c r="D49" s="3" t="s">
        <v>209</v>
      </c>
      <c r="E49" s="3" t="s">
        <v>116</v>
      </c>
      <c r="F49" s="3" t="str">
        <f>LOOKUP(G49,{0;3;4;5;6;7;8;9;10},{"EN APRENDIZAJE";"REFORZAR APRENDIZAJE";"FALTA PRACTICA";"ACEPTABLE";"BUENO";"MUY BUENO";"SOBRESALIENTE";"EXCELENTE"})</f>
        <v>ACEPTABLE</v>
      </c>
      <c r="G49" s="12">
        <f t="shared" si="1"/>
        <v>5.09</v>
      </c>
      <c r="H49" s="5">
        <v>65</v>
      </c>
      <c r="I49" s="5">
        <v>60</v>
      </c>
      <c r="J49" s="5">
        <v>58</v>
      </c>
      <c r="K49" s="5">
        <v>62</v>
      </c>
      <c r="L49" s="5">
        <v>61</v>
      </c>
      <c r="M49" s="5">
        <v>49</v>
      </c>
      <c r="N49" s="5">
        <v>50</v>
      </c>
      <c r="O49" s="5">
        <v>49</v>
      </c>
      <c r="P49" s="5">
        <v>25</v>
      </c>
      <c r="Q49" s="5">
        <v>30</v>
      </c>
    </row>
    <row r="50" spans="2:17" x14ac:dyDescent="0.25">
      <c r="B50" s="2">
        <v>43</v>
      </c>
      <c r="C50" s="3" t="s">
        <v>280</v>
      </c>
      <c r="D50" s="3" t="s">
        <v>186</v>
      </c>
      <c r="E50" s="3" t="s">
        <v>33</v>
      </c>
      <c r="F50" s="3" t="str">
        <f>LOOKUP(G50,{0;3;4;5;6;7;8;9;10},{"EN APRENDIZAJE";"REFORZAR APRENDIZAJE";"FALTA PRACTICA";"ACEPTABLE";"BUENO";"MUY BUENO";"SOBRESALIENTE";"EXCELENTE"})</f>
        <v>ACEPTABLE</v>
      </c>
      <c r="G50" s="12">
        <f t="shared" si="1"/>
        <v>5.08</v>
      </c>
      <c r="H50" s="5">
        <v>58</v>
      </c>
      <c r="I50" s="5">
        <v>56</v>
      </c>
      <c r="J50" s="5">
        <v>54</v>
      </c>
      <c r="K50" s="5">
        <v>58</v>
      </c>
      <c r="L50" s="5">
        <v>57</v>
      </c>
      <c r="M50" s="5">
        <v>49</v>
      </c>
      <c r="N50" s="5">
        <v>48</v>
      </c>
      <c r="O50" s="5">
        <v>49</v>
      </c>
      <c r="P50" s="5">
        <v>38</v>
      </c>
      <c r="Q50" s="5">
        <v>41</v>
      </c>
    </row>
    <row r="51" spans="2:17" x14ac:dyDescent="0.25">
      <c r="B51" s="2">
        <v>44</v>
      </c>
      <c r="C51" s="3" t="s">
        <v>318</v>
      </c>
      <c r="D51" s="3" t="s">
        <v>319</v>
      </c>
      <c r="E51" s="3" t="s">
        <v>116</v>
      </c>
      <c r="F51" s="3" t="str">
        <f>LOOKUP(G51,{0;3;4;5;6;7;8;9;10},{"EN APRENDIZAJE";"REFORZAR APRENDIZAJE";"FALTA PRACTICA";"ACEPTABLE";"BUENO";"MUY BUENO";"SOBRESALIENTE";"EXCELENTE"})</f>
        <v>ACEPTABLE</v>
      </c>
      <c r="G51" s="12">
        <f t="shared" si="1"/>
        <v>5.08</v>
      </c>
      <c r="H51" s="5">
        <v>62</v>
      </c>
      <c r="I51" s="5">
        <v>60</v>
      </c>
      <c r="J51" s="5">
        <v>58</v>
      </c>
      <c r="K51" s="5">
        <v>52</v>
      </c>
      <c r="L51" s="5">
        <v>55</v>
      </c>
      <c r="M51" s="5">
        <v>56</v>
      </c>
      <c r="N51" s="5">
        <v>47</v>
      </c>
      <c r="O51" s="5">
        <v>53</v>
      </c>
      <c r="P51" s="5">
        <v>35</v>
      </c>
      <c r="Q51" s="5">
        <v>30</v>
      </c>
    </row>
    <row r="52" spans="2:17" x14ac:dyDescent="0.25">
      <c r="B52" s="2">
        <v>45</v>
      </c>
      <c r="C52" s="3" t="s">
        <v>132</v>
      </c>
      <c r="D52" s="3" t="s">
        <v>202</v>
      </c>
      <c r="E52" s="3" t="s">
        <v>36</v>
      </c>
      <c r="F52" s="3" t="str">
        <f>LOOKUP(G52,{0;3;4;5;6;7;8;9;10},{"EN APRENDIZAJE";"REFORZAR APRENDIZAJE";"FALTA PRACTICA";"ACEPTABLE";"BUENO";"MUY BUENO";"SOBRESALIENTE";"EXCELENTE"})</f>
        <v>ACEPTABLE</v>
      </c>
      <c r="G52" s="12">
        <f t="shared" si="1"/>
        <v>5.07</v>
      </c>
      <c r="H52" s="5">
        <v>58</v>
      </c>
      <c r="I52" s="5">
        <v>45</v>
      </c>
      <c r="J52" s="5">
        <v>43</v>
      </c>
      <c r="K52" s="5">
        <v>52</v>
      </c>
      <c r="L52" s="5">
        <v>51</v>
      </c>
      <c r="M52" s="5">
        <v>57</v>
      </c>
      <c r="N52" s="5">
        <v>48</v>
      </c>
      <c r="O52" s="5">
        <v>56</v>
      </c>
      <c r="P52" s="5">
        <v>50</v>
      </c>
      <c r="Q52" s="5">
        <v>47</v>
      </c>
    </row>
    <row r="53" spans="2:17" x14ac:dyDescent="0.25">
      <c r="B53" s="2">
        <v>46</v>
      </c>
      <c r="C53" s="3" t="s">
        <v>303</v>
      </c>
      <c r="D53" s="3" t="s">
        <v>181</v>
      </c>
      <c r="E53" s="3" t="s">
        <v>33</v>
      </c>
      <c r="F53" s="3" t="str">
        <f>LOOKUP(G53,{0;3;4;5;6;7;8;9;10},{"EN APRENDIZAJE";"REFORZAR APRENDIZAJE";"FALTA PRACTICA";"ACEPTABLE";"BUENO";"MUY BUENO";"SOBRESALIENTE";"EXCELENTE"})</f>
        <v>ACEPTABLE</v>
      </c>
      <c r="G53" s="12">
        <f t="shared" si="1"/>
        <v>5.0600000000000005</v>
      </c>
      <c r="H53" s="5">
        <v>58</v>
      </c>
      <c r="I53" s="5">
        <v>56</v>
      </c>
      <c r="J53" s="5">
        <v>54</v>
      </c>
      <c r="K53" s="5">
        <v>52</v>
      </c>
      <c r="L53" s="5">
        <v>50</v>
      </c>
      <c r="M53" s="5">
        <v>50</v>
      </c>
      <c r="N53" s="5">
        <v>49</v>
      </c>
      <c r="O53" s="5">
        <v>48</v>
      </c>
      <c r="P53" s="5">
        <v>44</v>
      </c>
      <c r="Q53" s="5">
        <v>45</v>
      </c>
    </row>
    <row r="54" spans="2:17" x14ac:dyDescent="0.25">
      <c r="B54" s="2">
        <v>47</v>
      </c>
      <c r="C54" s="3" t="s">
        <v>273</v>
      </c>
      <c r="D54" s="3" t="s">
        <v>230</v>
      </c>
      <c r="E54" s="3" t="s">
        <v>33</v>
      </c>
      <c r="F54" s="3" t="str">
        <f>LOOKUP(G54,{0;3;4;5;6;7;8;9;10},{"EN APRENDIZAJE";"REFORZAR APRENDIZAJE";"FALTA PRACTICA";"ACEPTABLE";"BUENO";"MUY BUENO";"SOBRESALIENTE";"EXCELENTE"})</f>
        <v>ACEPTABLE</v>
      </c>
      <c r="G54" s="12">
        <f t="shared" si="1"/>
        <v>5.05</v>
      </c>
      <c r="H54" s="5">
        <v>50</v>
      </c>
      <c r="I54" s="5">
        <v>54</v>
      </c>
      <c r="J54" s="5">
        <v>53</v>
      </c>
      <c r="K54" s="5">
        <v>60</v>
      </c>
      <c r="L54" s="5">
        <v>60</v>
      </c>
      <c r="M54" s="5">
        <v>54</v>
      </c>
      <c r="N54" s="5">
        <v>48</v>
      </c>
      <c r="O54" s="5">
        <v>50</v>
      </c>
      <c r="P54" s="5">
        <v>36</v>
      </c>
      <c r="Q54" s="5">
        <v>40</v>
      </c>
    </row>
    <row r="55" spans="2:17" x14ac:dyDescent="0.25">
      <c r="B55" s="2">
        <v>48</v>
      </c>
      <c r="C55" s="3" t="s">
        <v>308</v>
      </c>
      <c r="D55" s="3" t="s">
        <v>228</v>
      </c>
      <c r="E55" s="3" t="s">
        <v>37</v>
      </c>
      <c r="F55" s="3" t="str">
        <f>LOOKUP(G55,{0;3;4;5;6;7;8;9;10},{"EN APRENDIZAJE";"REFORZAR APRENDIZAJE";"FALTA PRACTICA";"ACEPTABLE";"BUENO";"MUY BUENO";"SOBRESALIENTE";"EXCELENTE"})</f>
        <v>ACEPTABLE</v>
      </c>
      <c r="G55" s="12">
        <f t="shared" si="1"/>
        <v>5.0200000000000005</v>
      </c>
      <c r="H55" s="5">
        <v>52</v>
      </c>
      <c r="I55" s="5">
        <v>47</v>
      </c>
      <c r="J55" s="5">
        <v>45</v>
      </c>
      <c r="K55" s="5">
        <v>65</v>
      </c>
      <c r="L55" s="5">
        <v>64</v>
      </c>
      <c r="M55" s="5">
        <v>47</v>
      </c>
      <c r="N55" s="5">
        <v>46</v>
      </c>
      <c r="O55" s="5">
        <v>49</v>
      </c>
      <c r="P55" s="5">
        <v>44</v>
      </c>
      <c r="Q55" s="5">
        <v>43</v>
      </c>
    </row>
    <row r="56" spans="2:17" x14ac:dyDescent="0.25">
      <c r="B56" s="2">
        <v>49</v>
      </c>
      <c r="C56" s="3" t="s">
        <v>307</v>
      </c>
      <c r="D56" s="3" t="s">
        <v>209</v>
      </c>
      <c r="E56" s="3" t="s">
        <v>116</v>
      </c>
      <c r="F56" s="3" t="str">
        <f>LOOKUP(G56,{0;3;4;5;6;7;8;9;10},{"EN APRENDIZAJE";"REFORZAR APRENDIZAJE";"FALTA PRACTICA";"ACEPTABLE";"BUENO";"MUY BUENO";"SOBRESALIENTE";"EXCELENTE"})</f>
        <v>ACEPTABLE</v>
      </c>
      <c r="G56" s="12">
        <f t="shared" si="1"/>
        <v>5.01</v>
      </c>
      <c r="H56" s="5">
        <v>57</v>
      </c>
      <c r="I56" s="5">
        <v>54</v>
      </c>
      <c r="J56" s="5">
        <v>52</v>
      </c>
      <c r="K56" s="5">
        <v>60</v>
      </c>
      <c r="L56" s="5">
        <v>61</v>
      </c>
      <c r="M56" s="5">
        <v>49</v>
      </c>
      <c r="N56" s="5">
        <v>46</v>
      </c>
      <c r="O56" s="5">
        <v>47</v>
      </c>
      <c r="P56" s="5">
        <v>40</v>
      </c>
      <c r="Q56" s="5">
        <v>35</v>
      </c>
    </row>
    <row r="57" spans="2:17" x14ac:dyDescent="0.25">
      <c r="B57" s="2">
        <v>50</v>
      </c>
      <c r="C57" s="3" t="s">
        <v>283</v>
      </c>
      <c r="D57" s="3" t="s">
        <v>232</v>
      </c>
      <c r="E57" s="3" t="s">
        <v>33</v>
      </c>
      <c r="F57" s="3" t="str">
        <f>LOOKUP(G57,{0;3;4;5;6;7;8;9;10},{"EN APRENDIZAJE";"REFORZAR APRENDIZAJE";"FALTA PRACTICA";"ACEPTABLE";"BUENO";"MUY BUENO";"SOBRESALIENTE";"EXCELENTE"})</f>
        <v>FALTA PRACTICA</v>
      </c>
      <c r="G57" s="12">
        <f t="shared" si="1"/>
        <v>4.99</v>
      </c>
      <c r="H57" s="5">
        <v>58</v>
      </c>
      <c r="I57" s="5">
        <v>60</v>
      </c>
      <c r="J57" s="5">
        <v>65</v>
      </c>
      <c r="K57" s="5">
        <v>35</v>
      </c>
      <c r="L57" s="5">
        <v>37</v>
      </c>
      <c r="M57" s="5">
        <v>48</v>
      </c>
      <c r="N57" s="5">
        <v>48</v>
      </c>
      <c r="O57" s="5">
        <v>48</v>
      </c>
      <c r="P57" s="5">
        <v>54</v>
      </c>
      <c r="Q57" s="5">
        <v>46</v>
      </c>
    </row>
    <row r="58" spans="2:17" x14ac:dyDescent="0.25">
      <c r="B58" s="2">
        <v>51</v>
      </c>
      <c r="C58" s="3" t="s">
        <v>286</v>
      </c>
      <c r="D58" s="3" t="s">
        <v>287</v>
      </c>
      <c r="E58" s="3" t="s">
        <v>288</v>
      </c>
      <c r="F58" s="3" t="str">
        <f>LOOKUP(G58,{0;3;4;5;6;7;8;9;10},{"EN APRENDIZAJE";"REFORZAR APRENDIZAJE";"FALTA PRACTICA";"ACEPTABLE";"BUENO";"MUY BUENO";"SOBRESALIENTE";"EXCELENTE"})</f>
        <v>FALTA PRACTICA</v>
      </c>
      <c r="G58" s="12">
        <f t="shared" si="1"/>
        <v>4.99</v>
      </c>
      <c r="H58" s="5">
        <v>55</v>
      </c>
      <c r="I58" s="5">
        <v>38</v>
      </c>
      <c r="J58" s="5">
        <v>40</v>
      </c>
      <c r="K58" s="5">
        <v>57</v>
      </c>
      <c r="L58" s="5">
        <v>59</v>
      </c>
      <c r="M58" s="5">
        <v>56</v>
      </c>
      <c r="N58" s="5">
        <v>60</v>
      </c>
      <c r="O58" s="5">
        <v>54</v>
      </c>
      <c r="P58" s="5">
        <v>40</v>
      </c>
      <c r="Q58" s="5">
        <v>40</v>
      </c>
    </row>
    <row r="59" spans="2:17" x14ac:dyDescent="0.25">
      <c r="B59" s="2">
        <v>52</v>
      </c>
      <c r="C59" s="3" t="s">
        <v>296</v>
      </c>
      <c r="D59" s="3" t="s">
        <v>230</v>
      </c>
      <c r="E59" s="3" t="s">
        <v>33</v>
      </c>
      <c r="F59" s="3" t="str">
        <f>LOOKUP(G59,{0;3;4;5;6;7;8;9;10},{"EN APRENDIZAJE";"REFORZAR APRENDIZAJE";"FALTA PRACTICA";"ACEPTABLE";"BUENO";"MUY BUENO";"SOBRESALIENTE";"EXCELENTE"})</f>
        <v>FALTA PRACTICA</v>
      </c>
      <c r="G59" s="12">
        <f t="shared" si="1"/>
        <v>4.99</v>
      </c>
      <c r="H59" s="5">
        <v>54</v>
      </c>
      <c r="I59" s="5">
        <v>50</v>
      </c>
      <c r="J59" s="5">
        <v>47</v>
      </c>
      <c r="K59" s="5">
        <v>63</v>
      </c>
      <c r="L59" s="5">
        <v>65</v>
      </c>
      <c r="M59" s="5">
        <v>50</v>
      </c>
      <c r="N59" s="5">
        <v>49</v>
      </c>
      <c r="O59" s="5">
        <v>49</v>
      </c>
      <c r="P59" s="5">
        <v>42</v>
      </c>
      <c r="Q59" s="5">
        <v>30</v>
      </c>
    </row>
    <row r="60" spans="2:17" x14ac:dyDescent="0.25">
      <c r="B60" s="2">
        <v>53</v>
      </c>
      <c r="C60" s="3" t="s">
        <v>301</v>
      </c>
      <c r="D60" s="3" t="s">
        <v>228</v>
      </c>
      <c r="E60" s="3" t="s">
        <v>37</v>
      </c>
      <c r="F60" s="3" t="str">
        <f>LOOKUP(G60,{0;3;4;5;6;7;8;9;10},{"EN APRENDIZAJE";"REFORZAR APRENDIZAJE";"FALTA PRACTICA";"ACEPTABLE";"BUENO";"MUY BUENO";"SOBRESALIENTE";"EXCELENTE"})</f>
        <v>FALTA PRACTICA</v>
      </c>
      <c r="G60" s="12">
        <f t="shared" si="1"/>
        <v>4.93</v>
      </c>
      <c r="H60" s="5">
        <v>57</v>
      </c>
      <c r="I60" s="5">
        <v>56</v>
      </c>
      <c r="J60" s="5">
        <v>54</v>
      </c>
      <c r="K60" s="5">
        <v>56</v>
      </c>
      <c r="L60" s="5">
        <v>55</v>
      </c>
      <c r="M60" s="5">
        <v>52</v>
      </c>
      <c r="N60" s="5">
        <v>49</v>
      </c>
      <c r="O60" s="5">
        <v>49</v>
      </c>
      <c r="P60" s="5">
        <v>33</v>
      </c>
      <c r="Q60" s="5">
        <v>32</v>
      </c>
    </row>
    <row r="61" spans="2:17" x14ac:dyDescent="0.25">
      <c r="B61" s="2">
        <v>54</v>
      </c>
      <c r="C61" s="3" t="s">
        <v>302</v>
      </c>
      <c r="D61" s="3" t="s">
        <v>232</v>
      </c>
      <c r="E61" s="3" t="s">
        <v>33</v>
      </c>
      <c r="F61" s="3" t="str">
        <f>LOOKUP(G61,{0;3;4;5;6;7;8;9;10},{"EN APRENDIZAJE";"REFORZAR APRENDIZAJE";"FALTA PRACTICA";"ACEPTABLE";"BUENO";"MUY BUENO";"SOBRESALIENTE";"EXCELENTE"})</f>
        <v>FALTA PRACTICA</v>
      </c>
      <c r="G61" s="12">
        <f t="shared" si="1"/>
        <v>4.93</v>
      </c>
      <c r="H61" s="5">
        <v>60</v>
      </c>
      <c r="I61" s="5">
        <v>56</v>
      </c>
      <c r="J61" s="5">
        <v>58</v>
      </c>
      <c r="K61" s="5">
        <v>53</v>
      </c>
      <c r="L61" s="5">
        <v>52</v>
      </c>
      <c r="M61" s="5">
        <v>58</v>
      </c>
      <c r="N61" s="5">
        <v>44</v>
      </c>
      <c r="O61" s="5">
        <v>49</v>
      </c>
      <c r="P61" s="5">
        <v>30</v>
      </c>
      <c r="Q61" s="5">
        <v>33</v>
      </c>
    </row>
    <row r="62" spans="2:17" x14ac:dyDescent="0.25">
      <c r="B62" s="2">
        <v>55</v>
      </c>
      <c r="C62" s="3" t="s">
        <v>281</v>
      </c>
      <c r="D62" s="3" t="s">
        <v>202</v>
      </c>
      <c r="E62" s="3" t="s">
        <v>36</v>
      </c>
      <c r="F62" s="3" t="str">
        <f>LOOKUP(G62,{0;3;4;5;6;7;8;9;10},{"EN APRENDIZAJE";"REFORZAR APRENDIZAJE";"FALTA PRACTICA";"ACEPTABLE";"BUENO";"MUY BUENO";"SOBRESALIENTE";"EXCELENTE"})</f>
        <v>FALTA PRACTICA</v>
      </c>
      <c r="G62" s="12">
        <f t="shared" si="1"/>
        <v>4.87</v>
      </c>
      <c r="H62" s="5">
        <v>50</v>
      </c>
      <c r="I62" s="5">
        <v>47</v>
      </c>
      <c r="J62" s="5">
        <v>45</v>
      </c>
      <c r="K62" s="5">
        <v>60</v>
      </c>
      <c r="L62" s="5">
        <v>62</v>
      </c>
      <c r="M62" s="5">
        <v>47</v>
      </c>
      <c r="N62" s="5">
        <v>46</v>
      </c>
      <c r="O62" s="5">
        <v>46</v>
      </c>
      <c r="P62" s="5">
        <v>42</v>
      </c>
      <c r="Q62" s="5">
        <v>42</v>
      </c>
    </row>
    <row r="63" spans="2:17" x14ac:dyDescent="0.25">
      <c r="B63" s="2">
        <v>56</v>
      </c>
      <c r="C63" s="3" t="s">
        <v>320</v>
      </c>
      <c r="D63" s="3" t="s">
        <v>189</v>
      </c>
      <c r="E63" s="3" t="s">
        <v>190</v>
      </c>
      <c r="F63" s="3" t="str">
        <f>LOOKUP(G63,{0;3;4;5;6;7;8;9;10},{"EN APRENDIZAJE";"REFORZAR APRENDIZAJE";"FALTA PRACTICA";"ACEPTABLE";"BUENO";"MUY BUENO";"SOBRESALIENTE";"EXCELENTE"})</f>
        <v>FALTA PRACTICA</v>
      </c>
      <c r="G63" s="12">
        <f t="shared" si="1"/>
        <v>4.7700000000000005</v>
      </c>
      <c r="H63" s="5">
        <v>57</v>
      </c>
      <c r="I63" s="5">
        <v>56</v>
      </c>
      <c r="J63" s="5">
        <v>56</v>
      </c>
      <c r="K63" s="5">
        <v>55</v>
      </c>
      <c r="L63" s="5">
        <v>20</v>
      </c>
      <c r="M63" s="5">
        <v>49</v>
      </c>
      <c r="N63" s="5">
        <v>48</v>
      </c>
      <c r="O63" s="5">
        <v>52</v>
      </c>
      <c r="P63" s="5">
        <v>41</v>
      </c>
      <c r="Q63" s="5">
        <v>43</v>
      </c>
    </row>
    <row r="64" spans="2:17" x14ac:dyDescent="0.25">
      <c r="B64" s="2">
        <v>57</v>
      </c>
      <c r="C64" s="3" t="s">
        <v>329</v>
      </c>
      <c r="D64" s="3" t="s">
        <v>224</v>
      </c>
      <c r="E64" s="3" t="s">
        <v>37</v>
      </c>
      <c r="F64" s="3" t="str">
        <f>LOOKUP(G64,{0;3;4;5;6;7;8;9;10},{"EN APRENDIZAJE";"REFORZAR APRENDIZAJE";"FALTA PRACTICA";"ACEPTABLE";"BUENO";"MUY BUENO";"SOBRESALIENTE";"EXCELENTE"})</f>
        <v>FALTA PRACTICA</v>
      </c>
      <c r="G64" s="12">
        <f t="shared" si="1"/>
        <v>4.6899999999999995</v>
      </c>
      <c r="H64" s="5">
        <v>47</v>
      </c>
      <c r="I64" s="5">
        <v>45</v>
      </c>
      <c r="J64" s="5">
        <v>44</v>
      </c>
      <c r="K64" s="5">
        <v>52</v>
      </c>
      <c r="L64" s="5">
        <v>50</v>
      </c>
      <c r="M64" s="5">
        <v>49</v>
      </c>
      <c r="N64" s="5">
        <v>47</v>
      </c>
      <c r="O64" s="5">
        <v>49</v>
      </c>
      <c r="P64" s="5">
        <v>43</v>
      </c>
      <c r="Q64" s="5">
        <v>43</v>
      </c>
    </row>
    <row r="65" spans="2:17" x14ac:dyDescent="0.25">
      <c r="B65" s="2">
        <v>58</v>
      </c>
      <c r="C65" s="3" t="s">
        <v>295</v>
      </c>
      <c r="D65" s="3" t="s">
        <v>209</v>
      </c>
      <c r="E65" s="3" t="s">
        <v>116</v>
      </c>
      <c r="F65" s="3" t="str">
        <f>LOOKUP(G65,{0;3;4;5;6;7;8;9;10},{"EN APRENDIZAJE";"REFORZAR APRENDIZAJE";"FALTA PRACTICA";"ACEPTABLE";"BUENO";"MUY BUENO";"SOBRESALIENTE";"EXCELENTE"})</f>
        <v>FALTA PRACTICA</v>
      </c>
      <c r="G65" s="12">
        <f t="shared" si="1"/>
        <v>4.62</v>
      </c>
      <c r="H65" s="5">
        <v>62</v>
      </c>
      <c r="I65" s="5">
        <v>56</v>
      </c>
      <c r="J65" s="5">
        <v>52</v>
      </c>
      <c r="K65" s="5">
        <v>35</v>
      </c>
      <c r="L65" s="5">
        <v>37</v>
      </c>
      <c r="M65" s="5">
        <v>50</v>
      </c>
      <c r="N65" s="5">
        <v>50</v>
      </c>
      <c r="O65" s="5">
        <v>52</v>
      </c>
      <c r="P65" s="5">
        <v>32</v>
      </c>
      <c r="Q65" s="5">
        <v>36</v>
      </c>
    </row>
    <row r="66" spans="2:17" x14ac:dyDescent="0.25">
      <c r="B66" s="2">
        <v>59</v>
      </c>
      <c r="C66" s="3" t="s">
        <v>328</v>
      </c>
      <c r="D66" s="3" t="s">
        <v>217</v>
      </c>
      <c r="E66" s="3" t="s">
        <v>33</v>
      </c>
      <c r="F66" s="3" t="str">
        <f>LOOKUP(G66,{0;3;4;5;6;7;8;9;10},{"EN APRENDIZAJE";"REFORZAR APRENDIZAJE";"FALTA PRACTICA";"ACEPTABLE";"BUENO";"MUY BUENO";"SOBRESALIENTE";"EXCELENTE"})</f>
        <v>FALTA PRACTICA</v>
      </c>
      <c r="G66" s="12">
        <f t="shared" si="1"/>
        <v>4.43</v>
      </c>
      <c r="H66" s="5">
        <v>53</v>
      </c>
      <c r="I66" s="5">
        <v>40</v>
      </c>
      <c r="J66" s="5">
        <v>47</v>
      </c>
      <c r="K66" s="5">
        <v>55</v>
      </c>
      <c r="L66" s="5">
        <v>53</v>
      </c>
      <c r="M66" s="5">
        <v>36</v>
      </c>
      <c r="N66" s="5">
        <v>40</v>
      </c>
      <c r="O66" s="5">
        <v>38</v>
      </c>
      <c r="P66" s="5">
        <v>41</v>
      </c>
      <c r="Q66" s="5">
        <v>40</v>
      </c>
    </row>
    <row r="67" spans="2:17" x14ac:dyDescent="0.25">
      <c r="B67" s="2">
        <v>60</v>
      </c>
      <c r="C67" s="3" t="s">
        <v>314</v>
      </c>
      <c r="D67" s="3" t="s">
        <v>232</v>
      </c>
      <c r="E67" s="3" t="s">
        <v>33</v>
      </c>
      <c r="F67" s="3" t="str">
        <f>LOOKUP(G67,{0;3;4;5;6;7;8;9;10},{"EN APRENDIZAJE";"REFORZAR APRENDIZAJE";"FALTA PRACTICA";"ACEPTABLE";"BUENO";"MUY BUENO";"SOBRESALIENTE";"EXCELENTE"})</f>
        <v>FALTA PRACTICA</v>
      </c>
      <c r="G67" s="12">
        <f t="shared" si="1"/>
        <v>4.32</v>
      </c>
      <c r="H67" s="5">
        <v>57</v>
      </c>
      <c r="I67" s="5">
        <v>54</v>
      </c>
      <c r="J67" s="5">
        <v>52</v>
      </c>
      <c r="K67" s="5">
        <v>25</v>
      </c>
      <c r="L67" s="5">
        <v>25</v>
      </c>
      <c r="M67" s="5">
        <v>49</v>
      </c>
      <c r="N67" s="5">
        <v>47</v>
      </c>
      <c r="O67" s="5">
        <v>48</v>
      </c>
      <c r="P67" s="5">
        <v>40</v>
      </c>
      <c r="Q67" s="5">
        <v>35</v>
      </c>
    </row>
    <row r="68" spans="2:17" x14ac:dyDescent="0.25">
      <c r="B68" s="2">
        <v>61</v>
      </c>
      <c r="C68" s="3" t="s">
        <v>332</v>
      </c>
      <c r="D68" s="3" t="s">
        <v>224</v>
      </c>
      <c r="E68" s="3" t="s">
        <v>37</v>
      </c>
      <c r="F68" s="3" t="str">
        <f>LOOKUP(G68,{0;3;4;5;6;7;8;9;10},{"EN APRENDIZAJE";"REFORZAR APRENDIZAJE";"FALTA PRACTICA";"ACEPTABLE";"BUENO";"MUY BUENO";"SOBRESALIENTE";"EXCELENTE"})</f>
        <v>FALTA PRACTICA</v>
      </c>
      <c r="G68" s="12">
        <f t="shared" si="1"/>
        <v>4.3</v>
      </c>
      <c r="H68" s="5">
        <v>30</v>
      </c>
      <c r="I68" s="5">
        <v>25</v>
      </c>
      <c r="J68" s="5">
        <v>23</v>
      </c>
      <c r="K68" s="5">
        <v>62</v>
      </c>
      <c r="L68" s="5">
        <v>60</v>
      </c>
      <c r="M68" s="5">
        <v>48</v>
      </c>
      <c r="N68" s="5">
        <v>48</v>
      </c>
      <c r="O68" s="5">
        <v>53</v>
      </c>
      <c r="P68" s="5">
        <v>43</v>
      </c>
      <c r="Q68" s="5">
        <v>38</v>
      </c>
    </row>
    <row r="69" spans="2:17" x14ac:dyDescent="0.25">
      <c r="B69" s="2">
        <v>62</v>
      </c>
      <c r="C69" s="3" t="s">
        <v>278</v>
      </c>
      <c r="D69" s="3" t="s">
        <v>28</v>
      </c>
      <c r="E69" s="3" t="s">
        <v>33</v>
      </c>
      <c r="F69" s="3" t="str">
        <f>LOOKUP(G69,{0;3;4;5;6;7;8;9;10},{"EN APRENDIZAJE";"REFORZAR APRENDIZAJE";"FALTA PRACTICA";"ACEPTABLE";"BUENO";"MUY BUENO";"SOBRESALIENTE";"EXCELENTE"})</f>
        <v>FALTA PRACTICA</v>
      </c>
      <c r="G69" s="12">
        <f t="shared" si="1"/>
        <v>4.05</v>
      </c>
      <c r="H69" s="5">
        <v>32</v>
      </c>
      <c r="I69" s="5">
        <v>25</v>
      </c>
      <c r="J69" s="5">
        <v>22</v>
      </c>
      <c r="K69" s="5">
        <v>59</v>
      </c>
      <c r="L69" s="5">
        <v>55</v>
      </c>
      <c r="M69" s="5">
        <v>48</v>
      </c>
      <c r="N69" s="5">
        <v>42</v>
      </c>
      <c r="O69" s="5">
        <v>42</v>
      </c>
      <c r="P69" s="5">
        <v>40</v>
      </c>
      <c r="Q69" s="5">
        <v>40</v>
      </c>
    </row>
    <row r="70" spans="2:17" x14ac:dyDescent="0.25">
      <c r="B70" s="2">
        <v>63</v>
      </c>
      <c r="C70" s="3" t="s">
        <v>279</v>
      </c>
      <c r="D70" s="3" t="s">
        <v>137</v>
      </c>
      <c r="E70" s="3" t="s">
        <v>33</v>
      </c>
      <c r="F70" s="3" t="str">
        <f>LOOKUP(G70,{0;3;4;5;6;7;8;9;10},{"EN APRENDIZAJE";"REFORZAR APRENDIZAJE";"FALTA PRACTICA";"ACEPTABLE";"BUENO";"MUY BUENO";"SOBRESALIENTE";"EXCELENTE"})</f>
        <v>REFORZAR APRENDIZAJE</v>
      </c>
      <c r="G70" s="12">
        <f t="shared" si="1"/>
        <v>3.8899999999999997</v>
      </c>
      <c r="H70" s="5">
        <v>56</v>
      </c>
      <c r="I70" s="5">
        <v>54</v>
      </c>
      <c r="J70" s="5">
        <v>53</v>
      </c>
      <c r="K70" s="5">
        <v>20</v>
      </c>
      <c r="L70" s="5">
        <v>20</v>
      </c>
      <c r="M70" s="5">
        <v>34</v>
      </c>
      <c r="N70" s="5">
        <v>52</v>
      </c>
      <c r="O70" s="5">
        <v>30</v>
      </c>
      <c r="P70" s="5">
        <v>31</v>
      </c>
      <c r="Q70" s="5">
        <v>39</v>
      </c>
    </row>
    <row r="71" spans="2:17" x14ac:dyDescent="0.25">
      <c r="B71" s="2">
        <v>64</v>
      </c>
      <c r="C71" s="3" t="s">
        <v>325</v>
      </c>
      <c r="D71" s="3" t="s">
        <v>217</v>
      </c>
      <c r="E71" s="3" t="s">
        <v>33</v>
      </c>
      <c r="F71" s="3" t="str">
        <f>LOOKUP(G71,{0;3;4;5;6;7;8;9;10},{"EN APRENDIZAJE";"REFORZAR APRENDIZAJE";"FALTA PRACTICA";"ACEPTABLE";"BUENO";"MUY BUENO";"SOBRESALIENTE";"EXCELENTE"})</f>
        <v>REFORZAR APRENDIZAJE</v>
      </c>
      <c r="G71" s="12">
        <f t="shared" si="1"/>
        <v>3.88</v>
      </c>
      <c r="H71" s="5">
        <v>52</v>
      </c>
      <c r="I71" s="5">
        <v>47</v>
      </c>
      <c r="J71" s="5">
        <v>45</v>
      </c>
      <c r="K71" s="5">
        <v>20</v>
      </c>
      <c r="L71" s="5">
        <v>20</v>
      </c>
      <c r="M71" s="5">
        <v>46</v>
      </c>
      <c r="N71" s="5">
        <v>40</v>
      </c>
      <c r="O71" s="5">
        <v>38</v>
      </c>
      <c r="P71" s="5">
        <v>38</v>
      </c>
      <c r="Q71" s="5">
        <v>42</v>
      </c>
    </row>
    <row r="72" spans="2:17" x14ac:dyDescent="0.25">
      <c r="B72" s="2">
        <v>65</v>
      </c>
      <c r="C72" s="3" t="s">
        <v>331</v>
      </c>
      <c r="D72" s="3" t="s">
        <v>224</v>
      </c>
      <c r="E72" s="3" t="s">
        <v>37</v>
      </c>
      <c r="F72" s="3" t="str">
        <f>LOOKUP(G72,{0;3;4;5;6;7;8;9;10},{"EN APRENDIZAJE";"REFORZAR APRENDIZAJE";"FALTA PRACTICA";"ACEPTABLE";"BUENO";"MUY BUENO";"SOBRESALIENTE";"EXCELENTE"})</f>
        <v>REFORZAR APRENDIZAJE</v>
      </c>
      <c r="G72" s="12">
        <f t="shared" ref="G72:G74" si="2">AVERAGE(H72:Q72)/10</f>
        <v>3.59</v>
      </c>
      <c r="H72" s="5">
        <v>35</v>
      </c>
      <c r="I72" s="5">
        <v>32</v>
      </c>
      <c r="J72" s="5">
        <v>30</v>
      </c>
      <c r="K72" s="5">
        <v>20</v>
      </c>
      <c r="L72" s="5">
        <v>20</v>
      </c>
      <c r="M72" s="5">
        <v>48</v>
      </c>
      <c r="N72" s="5">
        <v>46</v>
      </c>
      <c r="O72" s="5">
        <v>50</v>
      </c>
      <c r="P72" s="5">
        <v>42</v>
      </c>
      <c r="Q72" s="5">
        <v>36</v>
      </c>
    </row>
    <row r="73" spans="2:17" x14ac:dyDescent="0.25">
      <c r="B73" s="2">
        <v>66</v>
      </c>
      <c r="C73" s="3" t="s">
        <v>322</v>
      </c>
      <c r="D73" s="3" t="s">
        <v>189</v>
      </c>
      <c r="E73" s="3" t="s">
        <v>190</v>
      </c>
      <c r="F73" s="3" t="str">
        <f>LOOKUP(G73,{0;3;4;5;6;7;8;9;10},{"EN APRENDIZAJE";"REFORZAR APRENDIZAJE";"FALTA PRACTICA";"ACEPTABLE";"BUENO";"MUY BUENO";"SOBRESALIENTE";"EXCELENTE"})</f>
        <v>REFORZAR APRENDIZAJE</v>
      </c>
      <c r="G73" s="12">
        <f t="shared" si="2"/>
        <v>3.09</v>
      </c>
      <c r="H73" s="5">
        <v>35</v>
      </c>
      <c r="I73" s="5">
        <v>25</v>
      </c>
      <c r="J73" s="5">
        <v>23</v>
      </c>
      <c r="K73" s="5">
        <v>20</v>
      </c>
      <c r="L73" s="5">
        <v>20</v>
      </c>
      <c r="M73" s="5">
        <v>38</v>
      </c>
      <c r="N73" s="5">
        <v>34</v>
      </c>
      <c r="O73" s="5">
        <v>39</v>
      </c>
      <c r="P73" s="5">
        <v>35</v>
      </c>
      <c r="Q73" s="5">
        <v>40</v>
      </c>
    </row>
    <row r="74" spans="2:17" hidden="1" x14ac:dyDescent="0.25">
      <c r="B74" s="2">
        <v>67</v>
      </c>
      <c r="C74" s="3" t="s">
        <v>324</v>
      </c>
      <c r="D74" s="3" t="s">
        <v>186</v>
      </c>
      <c r="E74" s="3" t="s">
        <v>33</v>
      </c>
      <c r="F74" s="3" t="str">
        <f>LOOKUP(G74,{0;3;4;5;6;7;8;9;10},{"EN APRENDIZAJE";"REFORZAR APRENDIZAJE";"FALTA PRACTICA";"ACEPTABLE";"BUENO";"MUY BUENO";"SOBRESALIENTE";"EXCELENTE"})</f>
        <v>EN APRENDIZAJE</v>
      </c>
      <c r="G74" s="12">
        <f t="shared" si="2"/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</row>
    <row r="75" spans="2:17" x14ac:dyDescent="0.25">
      <c r="H75" s="90"/>
    </row>
    <row r="76" spans="2:17" x14ac:dyDescent="0.25">
      <c r="H76" s="90"/>
    </row>
  </sheetData>
  <mergeCells count="7">
    <mergeCell ref="B1:I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2" zoomScaleNormal="100" workbookViewId="0">
      <selection activeCell="T40" sqref="T40"/>
    </sheetView>
  </sheetViews>
  <sheetFormatPr baseColWidth="10" defaultColWidth="11.42578125" defaultRowHeight="15" x14ac:dyDescent="0.25"/>
  <cols>
    <col min="2" max="2" width="6.42578125" style="54" bestFit="1" customWidth="1"/>
    <col min="3" max="3" width="33.7109375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7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7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7" ht="19.5" thickBot="1" x14ac:dyDescent="0.35">
      <c r="B4" s="53"/>
      <c r="C4" s="40"/>
      <c r="D4" s="40"/>
      <c r="E4" s="40"/>
      <c r="F4" s="40"/>
      <c r="G4" s="6"/>
    </row>
    <row r="5" spans="1:17" ht="19.5" thickBot="1" x14ac:dyDescent="0.35">
      <c r="B5" s="53"/>
      <c r="C5" s="39"/>
      <c r="D5" s="39"/>
      <c r="E5" s="39"/>
      <c r="F5" s="39"/>
      <c r="G5" s="6"/>
      <c r="H5" s="103" t="s">
        <v>106</v>
      </c>
      <c r="I5" s="104"/>
      <c r="J5" s="105"/>
      <c r="K5" s="103" t="s">
        <v>107</v>
      </c>
      <c r="L5" s="106"/>
      <c r="M5" s="103" t="s">
        <v>110</v>
      </c>
      <c r="N5" s="104"/>
      <c r="O5" s="105"/>
      <c r="P5" s="46" t="s">
        <v>111</v>
      </c>
      <c r="Q5" s="47" t="s">
        <v>112</v>
      </c>
    </row>
    <row r="6" spans="1:17" ht="15.75" thickBot="1" x14ac:dyDescent="0.3">
      <c r="C6" s="102" t="s">
        <v>55</v>
      </c>
      <c r="D6" s="102"/>
      <c r="E6" s="102"/>
      <c r="F6" s="102"/>
      <c r="H6" s="20" t="s">
        <v>84</v>
      </c>
      <c r="I6" s="20" t="s">
        <v>85</v>
      </c>
      <c r="J6" s="20" t="s">
        <v>86</v>
      </c>
      <c r="K6" s="20" t="s">
        <v>87</v>
      </c>
      <c r="L6" s="20" t="s">
        <v>88</v>
      </c>
      <c r="M6" s="43" t="s">
        <v>105</v>
      </c>
      <c r="N6" s="44" t="s">
        <v>103</v>
      </c>
      <c r="O6" s="44" t="s">
        <v>89</v>
      </c>
      <c r="P6" s="44" t="s">
        <v>90</v>
      </c>
      <c r="Q6" s="44" t="s">
        <v>91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  <c r="P7" s="1" t="s">
        <v>41</v>
      </c>
      <c r="Q7" s="1" t="s">
        <v>104</v>
      </c>
    </row>
    <row r="8" spans="1:17" x14ac:dyDescent="0.25">
      <c r="B8" s="2">
        <v>1</v>
      </c>
      <c r="C8" s="51" t="s">
        <v>145</v>
      </c>
      <c r="D8" s="51" t="s">
        <v>120</v>
      </c>
      <c r="E8" s="51" t="s">
        <v>37</v>
      </c>
      <c r="F8" s="52" t="str">
        <f>LOOKUP(G8,{0;3;4;5;6;7;8;9;10},{"EN APRENDIZAJE";"REFORZAR APRENDIZAJE";"FALTA PRACTICA";"ACEPTABLE";"BUENO";"MUY BUENO";"SOBRESALIENTE";"EXCELENTE"})</f>
        <v>ACEPTABLE</v>
      </c>
      <c r="G8" s="12">
        <f t="shared" ref="G8:G39" si="0">AVERAGE(H8:Q8)/9</f>
        <v>5.3555555555555561</v>
      </c>
      <c r="H8" s="5">
        <v>64</v>
      </c>
      <c r="I8" s="5">
        <v>64</v>
      </c>
      <c r="J8" s="5">
        <v>60</v>
      </c>
      <c r="K8" s="5">
        <v>61</v>
      </c>
      <c r="L8" s="5">
        <v>50</v>
      </c>
      <c r="M8" s="5">
        <v>50</v>
      </c>
      <c r="N8" s="5">
        <v>50</v>
      </c>
      <c r="O8" s="5">
        <v>40</v>
      </c>
      <c r="P8" s="5">
        <v>43</v>
      </c>
      <c r="Q8" s="5">
        <v>0</v>
      </c>
    </row>
    <row r="9" spans="1:17" x14ac:dyDescent="0.25">
      <c r="B9" s="2">
        <v>2</v>
      </c>
      <c r="C9" s="51" t="s">
        <v>149</v>
      </c>
      <c r="D9" s="51" t="s">
        <v>120</v>
      </c>
      <c r="E9" s="51" t="s">
        <v>37</v>
      </c>
      <c r="F9" s="52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5.2666666666666666</v>
      </c>
      <c r="H9" s="5">
        <v>44</v>
      </c>
      <c r="I9" s="5">
        <v>42</v>
      </c>
      <c r="J9" s="5">
        <v>61</v>
      </c>
      <c r="K9" s="5">
        <v>63</v>
      </c>
      <c r="L9" s="5">
        <v>60</v>
      </c>
      <c r="M9" s="5">
        <v>60</v>
      </c>
      <c r="N9" s="5">
        <v>61</v>
      </c>
      <c r="O9" s="5">
        <v>40</v>
      </c>
      <c r="P9" s="5">
        <v>43</v>
      </c>
      <c r="Q9" s="5">
        <v>0</v>
      </c>
    </row>
    <row r="10" spans="1:17" x14ac:dyDescent="0.25">
      <c r="B10" s="2">
        <v>3</v>
      </c>
      <c r="C10" s="51" t="s">
        <v>378</v>
      </c>
      <c r="D10" s="51" t="s">
        <v>186</v>
      </c>
      <c r="E10" s="51" t="s">
        <v>33</v>
      </c>
      <c r="F10" s="52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5.2111111111111112</v>
      </c>
      <c r="H10" s="5">
        <v>50</v>
      </c>
      <c r="I10" s="5">
        <v>51</v>
      </c>
      <c r="J10" s="5">
        <v>62</v>
      </c>
      <c r="K10" s="5">
        <v>58</v>
      </c>
      <c r="L10" s="5">
        <v>49</v>
      </c>
      <c r="M10" s="5">
        <v>48</v>
      </c>
      <c r="N10" s="5">
        <v>50</v>
      </c>
      <c r="O10" s="5">
        <v>52</v>
      </c>
      <c r="P10" s="5">
        <v>49</v>
      </c>
      <c r="Q10" s="5">
        <v>0</v>
      </c>
    </row>
    <row r="11" spans="1:17" x14ac:dyDescent="0.25">
      <c r="B11" s="2">
        <v>4</v>
      </c>
      <c r="C11" s="51" t="s">
        <v>374</v>
      </c>
      <c r="D11" s="51" t="s">
        <v>195</v>
      </c>
      <c r="E11" s="51" t="s">
        <v>33</v>
      </c>
      <c r="F11" s="52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5.1888888888888891</v>
      </c>
      <c r="H11" s="5">
        <v>57</v>
      </c>
      <c r="I11" s="5">
        <v>56</v>
      </c>
      <c r="J11" s="5">
        <v>60</v>
      </c>
      <c r="K11" s="5">
        <v>56</v>
      </c>
      <c r="L11" s="5">
        <v>50</v>
      </c>
      <c r="M11" s="5">
        <v>51</v>
      </c>
      <c r="N11" s="5">
        <v>50</v>
      </c>
      <c r="O11" s="5">
        <v>42</v>
      </c>
      <c r="P11" s="5">
        <v>45</v>
      </c>
      <c r="Q11" s="5">
        <v>0</v>
      </c>
    </row>
    <row r="12" spans="1:17" x14ac:dyDescent="0.25">
      <c r="B12" s="2">
        <v>5</v>
      </c>
      <c r="C12" s="51" t="s">
        <v>358</v>
      </c>
      <c r="D12" s="51" t="s">
        <v>115</v>
      </c>
      <c r="E12" s="51" t="s">
        <v>33</v>
      </c>
      <c r="F12" s="52" t="str">
        <f>LOOKUP(G12,{0;3;4;5;6;7;8;9;10},{"EN APRENDIZAJE";"REFORZAR APRENDIZAJE";"FALTA PRACTICA";"ACEPTABLE";"BUENO";"MUY BUENO";"SOBRESALIENTE";"EXCELENTE"})</f>
        <v>FALTA PRACTICA</v>
      </c>
      <c r="G12" s="12">
        <f t="shared" si="0"/>
        <v>4.9555555555555557</v>
      </c>
      <c r="H12" s="5">
        <v>52</v>
      </c>
      <c r="I12" s="5">
        <v>51</v>
      </c>
      <c r="J12" s="5">
        <v>43</v>
      </c>
      <c r="K12" s="5">
        <v>43</v>
      </c>
      <c r="L12" s="5">
        <v>57</v>
      </c>
      <c r="M12" s="5">
        <v>52</v>
      </c>
      <c r="N12" s="5">
        <v>59</v>
      </c>
      <c r="O12" s="5">
        <v>49</v>
      </c>
      <c r="P12" s="5">
        <v>40</v>
      </c>
      <c r="Q12" s="5">
        <v>0</v>
      </c>
    </row>
    <row r="13" spans="1:17" x14ac:dyDescent="0.25">
      <c r="B13" s="2">
        <v>6</v>
      </c>
      <c r="C13" s="51" t="s">
        <v>377</v>
      </c>
      <c r="D13" s="51" t="s">
        <v>228</v>
      </c>
      <c r="E13" s="51" t="s">
        <v>37</v>
      </c>
      <c r="F13" s="52" t="str">
        <f>LOOKUP(G13,{0;3;4;5;6;7;8;9;10},{"EN APRENDIZAJE";"REFORZAR APRENDIZAJE";"FALTA PRACTICA";"ACEPTABLE";"BUENO";"MUY BUENO";"SOBRESALIENTE";"EXCELENTE"})</f>
        <v>FALTA PRACTICA</v>
      </c>
      <c r="G13" s="12">
        <f t="shared" si="0"/>
        <v>4.9111111111111114</v>
      </c>
      <c r="H13" s="5">
        <v>47</v>
      </c>
      <c r="I13" s="5">
        <v>49</v>
      </c>
      <c r="J13" s="5">
        <v>52</v>
      </c>
      <c r="K13" s="5">
        <v>52</v>
      </c>
      <c r="L13" s="5">
        <v>50</v>
      </c>
      <c r="M13" s="5">
        <v>50</v>
      </c>
      <c r="N13" s="5">
        <v>52</v>
      </c>
      <c r="O13" s="5">
        <v>50</v>
      </c>
      <c r="P13" s="5">
        <v>40</v>
      </c>
      <c r="Q13" s="5">
        <v>0</v>
      </c>
    </row>
    <row r="14" spans="1:17" x14ac:dyDescent="0.25">
      <c r="B14" s="2">
        <v>7</v>
      </c>
      <c r="C14" s="51" t="s">
        <v>346</v>
      </c>
      <c r="D14" s="51" t="s">
        <v>230</v>
      </c>
      <c r="E14" s="51" t="s">
        <v>33</v>
      </c>
      <c r="F14" s="52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4.822222222222222</v>
      </c>
      <c r="H14" s="5">
        <v>42</v>
      </c>
      <c r="I14" s="5">
        <v>44</v>
      </c>
      <c r="J14" s="5">
        <v>58</v>
      </c>
      <c r="K14" s="5">
        <v>57</v>
      </c>
      <c r="L14" s="5">
        <v>42</v>
      </c>
      <c r="M14" s="5">
        <v>40</v>
      </c>
      <c r="N14" s="5">
        <v>42</v>
      </c>
      <c r="O14" s="5">
        <v>54</v>
      </c>
      <c r="P14" s="5">
        <v>55</v>
      </c>
      <c r="Q14" s="5">
        <v>0</v>
      </c>
    </row>
    <row r="15" spans="1:17" x14ac:dyDescent="0.25">
      <c r="B15" s="55">
        <v>8</v>
      </c>
      <c r="C15" s="51" t="s">
        <v>150</v>
      </c>
      <c r="D15" s="51" t="s">
        <v>120</v>
      </c>
      <c r="E15" s="51" t="s">
        <v>37</v>
      </c>
      <c r="F15" s="52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4.822222222222222</v>
      </c>
      <c r="H15" s="5">
        <v>62</v>
      </c>
      <c r="I15" s="5">
        <v>60</v>
      </c>
      <c r="J15" s="5">
        <v>49</v>
      </c>
      <c r="K15" s="5">
        <v>55</v>
      </c>
      <c r="L15" s="5">
        <v>37</v>
      </c>
      <c r="M15" s="5">
        <v>37</v>
      </c>
      <c r="N15" s="5">
        <v>38</v>
      </c>
      <c r="O15" s="5">
        <v>46</v>
      </c>
      <c r="P15" s="5">
        <v>50</v>
      </c>
      <c r="Q15" s="5">
        <v>0</v>
      </c>
    </row>
    <row r="16" spans="1:17" x14ac:dyDescent="0.25">
      <c r="B16" s="55">
        <v>9</v>
      </c>
      <c r="C16" s="51" t="s">
        <v>151</v>
      </c>
      <c r="D16" s="51" t="s">
        <v>120</v>
      </c>
      <c r="E16" s="51" t="s">
        <v>37</v>
      </c>
      <c r="F16" s="52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4.7777777777777777</v>
      </c>
      <c r="H16" s="5">
        <v>54</v>
      </c>
      <c r="I16" s="5">
        <v>51</v>
      </c>
      <c r="J16" s="5">
        <v>58</v>
      </c>
      <c r="K16" s="5">
        <v>57</v>
      </c>
      <c r="L16" s="5">
        <v>39</v>
      </c>
      <c r="M16" s="5">
        <v>37</v>
      </c>
      <c r="N16" s="5">
        <v>30</v>
      </c>
      <c r="O16" s="5">
        <v>50</v>
      </c>
      <c r="P16" s="5">
        <v>54</v>
      </c>
      <c r="Q16" s="5">
        <v>0</v>
      </c>
    </row>
    <row r="17" spans="2:17" x14ac:dyDescent="0.25">
      <c r="B17" s="55">
        <v>10</v>
      </c>
      <c r="C17" s="51" t="s">
        <v>345</v>
      </c>
      <c r="D17" s="51" t="s">
        <v>209</v>
      </c>
      <c r="E17" s="51" t="s">
        <v>116</v>
      </c>
      <c r="F17" s="52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4.7777777777777777</v>
      </c>
      <c r="H17" s="5">
        <v>56</v>
      </c>
      <c r="I17" s="5">
        <v>54</v>
      </c>
      <c r="J17" s="5">
        <v>53</v>
      </c>
      <c r="K17" s="5">
        <v>49</v>
      </c>
      <c r="L17" s="5">
        <v>53</v>
      </c>
      <c r="M17" s="5">
        <v>32</v>
      </c>
      <c r="N17" s="5">
        <v>55</v>
      </c>
      <c r="O17" s="5">
        <v>36</v>
      </c>
      <c r="P17" s="5">
        <v>42</v>
      </c>
      <c r="Q17" s="5">
        <v>0</v>
      </c>
    </row>
    <row r="18" spans="2:17" x14ac:dyDescent="0.25">
      <c r="B18" s="55">
        <v>11</v>
      </c>
      <c r="C18" s="51" t="s">
        <v>370</v>
      </c>
      <c r="D18" s="51" t="s">
        <v>228</v>
      </c>
      <c r="E18" s="51" t="s">
        <v>37</v>
      </c>
      <c r="F18" s="52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4.7777777777777777</v>
      </c>
      <c r="H18" s="5">
        <v>42</v>
      </c>
      <c r="I18" s="5">
        <v>48</v>
      </c>
      <c r="J18" s="5">
        <v>56</v>
      </c>
      <c r="K18" s="5">
        <v>54</v>
      </c>
      <c r="L18" s="5">
        <v>50</v>
      </c>
      <c r="M18" s="5">
        <v>52</v>
      </c>
      <c r="N18" s="5">
        <v>55</v>
      </c>
      <c r="O18" s="5">
        <v>42</v>
      </c>
      <c r="P18" s="5">
        <v>31</v>
      </c>
      <c r="Q18" s="5">
        <v>0</v>
      </c>
    </row>
    <row r="19" spans="2:17" x14ac:dyDescent="0.25">
      <c r="B19" s="55">
        <v>12</v>
      </c>
      <c r="C19" s="3" t="s">
        <v>339</v>
      </c>
      <c r="D19" s="3" t="s">
        <v>184</v>
      </c>
      <c r="E19" s="3" t="s">
        <v>33</v>
      </c>
      <c r="F19" s="52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4.7666666666666666</v>
      </c>
      <c r="H19" s="5">
        <v>47</v>
      </c>
      <c r="I19" s="5">
        <v>48</v>
      </c>
      <c r="J19" s="5">
        <v>60</v>
      </c>
      <c r="K19" s="5">
        <v>60</v>
      </c>
      <c r="L19" s="5">
        <v>41</v>
      </c>
      <c r="M19" s="5">
        <v>43</v>
      </c>
      <c r="N19" s="5">
        <v>47</v>
      </c>
      <c r="O19" s="5">
        <v>40</v>
      </c>
      <c r="P19" s="5">
        <v>43</v>
      </c>
      <c r="Q19" s="5">
        <v>0</v>
      </c>
    </row>
    <row r="20" spans="2:17" x14ac:dyDescent="0.25">
      <c r="B20" s="55">
        <v>13</v>
      </c>
      <c r="C20" s="51" t="s">
        <v>342</v>
      </c>
      <c r="D20" s="51" t="s">
        <v>343</v>
      </c>
      <c r="E20" s="51" t="s">
        <v>37</v>
      </c>
      <c r="F20" s="52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4.7555555555555555</v>
      </c>
      <c r="H20" s="5">
        <v>55</v>
      </c>
      <c r="I20" s="5">
        <v>54</v>
      </c>
      <c r="J20" s="5">
        <v>51</v>
      </c>
      <c r="K20" s="5">
        <v>48</v>
      </c>
      <c r="L20" s="5">
        <v>48</v>
      </c>
      <c r="M20" s="5">
        <v>41</v>
      </c>
      <c r="N20" s="5">
        <v>45</v>
      </c>
      <c r="O20" s="5">
        <v>45</v>
      </c>
      <c r="P20" s="5">
        <v>41</v>
      </c>
      <c r="Q20" s="5">
        <v>0</v>
      </c>
    </row>
    <row r="21" spans="2:17" x14ac:dyDescent="0.25">
      <c r="B21" s="55">
        <v>14</v>
      </c>
      <c r="C21" s="51" t="s">
        <v>359</v>
      </c>
      <c r="D21" s="51" t="s">
        <v>186</v>
      </c>
      <c r="E21" s="51" t="s">
        <v>33</v>
      </c>
      <c r="F21" s="52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4.7333333333333334</v>
      </c>
      <c r="H21" s="5">
        <v>59</v>
      </c>
      <c r="I21" s="5">
        <v>57</v>
      </c>
      <c r="J21" s="5">
        <v>49</v>
      </c>
      <c r="K21" s="5">
        <v>52</v>
      </c>
      <c r="L21" s="5">
        <v>49</v>
      </c>
      <c r="M21" s="5">
        <v>50</v>
      </c>
      <c r="N21" s="5">
        <v>50</v>
      </c>
      <c r="O21" s="5">
        <v>30</v>
      </c>
      <c r="P21" s="5">
        <v>30</v>
      </c>
      <c r="Q21" s="5">
        <v>0</v>
      </c>
    </row>
    <row r="22" spans="2:17" x14ac:dyDescent="0.25">
      <c r="B22" s="55">
        <v>15</v>
      </c>
      <c r="C22" s="51" t="s">
        <v>361</v>
      </c>
      <c r="D22" s="51" t="s">
        <v>228</v>
      </c>
      <c r="E22" s="51" t="s">
        <v>37</v>
      </c>
      <c r="F22" s="52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4.7222222222222223</v>
      </c>
      <c r="H22" s="5">
        <v>62</v>
      </c>
      <c r="I22" s="5">
        <v>61</v>
      </c>
      <c r="J22" s="5">
        <v>42</v>
      </c>
      <c r="K22" s="5">
        <v>41</v>
      </c>
      <c r="L22" s="5">
        <v>50</v>
      </c>
      <c r="M22" s="5">
        <v>50</v>
      </c>
      <c r="N22" s="5">
        <v>52</v>
      </c>
      <c r="O22" s="5">
        <v>32</v>
      </c>
      <c r="P22" s="5">
        <v>35</v>
      </c>
      <c r="Q22" s="5">
        <v>0</v>
      </c>
    </row>
    <row r="23" spans="2:17" x14ac:dyDescent="0.25">
      <c r="B23" s="55">
        <v>16</v>
      </c>
      <c r="C23" s="51" t="s">
        <v>347</v>
      </c>
      <c r="D23" s="51" t="s">
        <v>195</v>
      </c>
      <c r="E23" s="51" t="s">
        <v>33</v>
      </c>
      <c r="F23" s="52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4.7111111111111112</v>
      </c>
      <c r="H23" s="5">
        <v>52</v>
      </c>
      <c r="I23" s="5">
        <v>50</v>
      </c>
      <c r="J23" s="5">
        <v>60</v>
      </c>
      <c r="K23" s="5">
        <v>50</v>
      </c>
      <c r="L23" s="5">
        <v>45</v>
      </c>
      <c r="M23" s="5">
        <v>40</v>
      </c>
      <c r="N23" s="5">
        <v>48</v>
      </c>
      <c r="O23" s="5">
        <v>40</v>
      </c>
      <c r="P23" s="5">
        <v>39</v>
      </c>
      <c r="Q23" s="5">
        <v>0</v>
      </c>
    </row>
    <row r="24" spans="2:17" x14ac:dyDescent="0.25">
      <c r="B24" s="55">
        <v>17</v>
      </c>
      <c r="C24" s="3" t="s">
        <v>333</v>
      </c>
      <c r="D24" s="3" t="s">
        <v>228</v>
      </c>
      <c r="E24" s="3" t="s">
        <v>37</v>
      </c>
      <c r="F24" s="52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4.6888888888888891</v>
      </c>
      <c r="H24" s="5">
        <v>52</v>
      </c>
      <c r="I24" s="5">
        <v>48</v>
      </c>
      <c r="J24" s="5">
        <v>57</v>
      </c>
      <c r="K24" s="5">
        <v>53</v>
      </c>
      <c r="L24" s="5">
        <v>38</v>
      </c>
      <c r="M24" s="5">
        <v>38</v>
      </c>
      <c r="N24" s="5">
        <v>40</v>
      </c>
      <c r="O24" s="5">
        <v>42</v>
      </c>
      <c r="P24" s="5">
        <v>54</v>
      </c>
      <c r="Q24" s="5">
        <v>0</v>
      </c>
    </row>
    <row r="25" spans="2:17" x14ac:dyDescent="0.25">
      <c r="B25" s="55">
        <v>18</v>
      </c>
      <c r="C25" s="51" t="s">
        <v>148</v>
      </c>
      <c r="D25" s="51" t="s">
        <v>136</v>
      </c>
      <c r="E25" s="51" t="s">
        <v>36</v>
      </c>
      <c r="F25" s="52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4.6888888888888891</v>
      </c>
      <c r="H25" s="5">
        <v>59</v>
      </c>
      <c r="I25" s="5">
        <v>56</v>
      </c>
      <c r="J25" s="5">
        <v>45</v>
      </c>
      <c r="K25" s="5">
        <v>52</v>
      </c>
      <c r="L25" s="5">
        <v>37</v>
      </c>
      <c r="M25" s="5">
        <v>30</v>
      </c>
      <c r="N25" s="5">
        <v>35</v>
      </c>
      <c r="O25" s="5">
        <v>50</v>
      </c>
      <c r="P25" s="5">
        <v>58</v>
      </c>
      <c r="Q25" s="5">
        <v>0</v>
      </c>
    </row>
    <row r="26" spans="2:17" x14ac:dyDescent="0.25">
      <c r="B26" s="55">
        <v>19</v>
      </c>
      <c r="C26" s="51" t="s">
        <v>344</v>
      </c>
      <c r="D26" s="51" t="s">
        <v>228</v>
      </c>
      <c r="E26" s="51" t="s">
        <v>37</v>
      </c>
      <c r="F26" s="52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4.6444444444444439</v>
      </c>
      <c r="H26" s="5">
        <v>63</v>
      </c>
      <c r="I26" s="5">
        <v>61</v>
      </c>
      <c r="J26" s="5">
        <v>53</v>
      </c>
      <c r="K26" s="5">
        <v>54</v>
      </c>
      <c r="L26" s="5">
        <v>35</v>
      </c>
      <c r="M26" s="5">
        <v>35</v>
      </c>
      <c r="N26" s="5">
        <v>38</v>
      </c>
      <c r="O26" s="5">
        <v>40</v>
      </c>
      <c r="P26" s="5">
        <v>39</v>
      </c>
      <c r="Q26" s="5">
        <v>0</v>
      </c>
    </row>
    <row r="27" spans="2:17" x14ac:dyDescent="0.25">
      <c r="B27" s="55">
        <v>20</v>
      </c>
      <c r="C27" s="51" t="s">
        <v>364</v>
      </c>
      <c r="D27" s="51" t="s">
        <v>186</v>
      </c>
      <c r="E27" s="51" t="s">
        <v>33</v>
      </c>
      <c r="F27" s="52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4.6333333333333337</v>
      </c>
      <c r="H27" s="5">
        <v>55</v>
      </c>
      <c r="I27" s="5">
        <v>53</v>
      </c>
      <c r="J27" s="5">
        <v>57</v>
      </c>
      <c r="K27" s="5">
        <v>55</v>
      </c>
      <c r="L27" s="5">
        <v>39</v>
      </c>
      <c r="M27" s="5">
        <v>39</v>
      </c>
      <c r="N27" s="5">
        <v>40</v>
      </c>
      <c r="O27" s="5">
        <v>36</v>
      </c>
      <c r="P27" s="5">
        <v>43</v>
      </c>
      <c r="Q27" s="5">
        <v>0</v>
      </c>
    </row>
    <row r="28" spans="2:17" x14ac:dyDescent="0.25">
      <c r="B28" s="55">
        <v>21</v>
      </c>
      <c r="C28" s="51" t="s">
        <v>368</v>
      </c>
      <c r="D28" s="51" t="s">
        <v>142</v>
      </c>
      <c r="E28" s="51" t="s">
        <v>33</v>
      </c>
      <c r="F28" s="52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4.6222222222222227</v>
      </c>
      <c r="H28" s="5">
        <v>48</v>
      </c>
      <c r="I28" s="5">
        <v>46</v>
      </c>
      <c r="J28" s="5">
        <v>58</v>
      </c>
      <c r="K28" s="5">
        <v>60</v>
      </c>
      <c r="L28" s="5">
        <v>42</v>
      </c>
      <c r="M28" s="5">
        <v>42</v>
      </c>
      <c r="N28" s="5">
        <v>45</v>
      </c>
      <c r="O28" s="5">
        <v>35</v>
      </c>
      <c r="P28" s="5">
        <v>40</v>
      </c>
      <c r="Q28" s="5">
        <v>0</v>
      </c>
    </row>
    <row r="29" spans="2:17" x14ac:dyDescent="0.25">
      <c r="B29" s="55">
        <v>22</v>
      </c>
      <c r="C29" s="51" t="s">
        <v>349</v>
      </c>
      <c r="D29" s="51" t="s">
        <v>184</v>
      </c>
      <c r="E29" s="51" t="s">
        <v>33</v>
      </c>
      <c r="F29" s="52" t="str">
        <f>LOOKUP(G29,{0;3;4;5;6;7;8;9;10},{"EN APRENDIZAJE";"REFORZAR APRENDIZAJE";"FALTA PRACTICA";"ACEPTABLE";"BUENO";"MUY BUENO";"SOBRESALIENTE";"EXCELENTE"})</f>
        <v>FALTA PRACTICA</v>
      </c>
      <c r="G29" s="12">
        <f t="shared" si="0"/>
        <v>4.6111111111111107</v>
      </c>
      <c r="H29" s="5">
        <v>41</v>
      </c>
      <c r="I29" s="5">
        <v>38</v>
      </c>
      <c r="J29" s="5">
        <v>60</v>
      </c>
      <c r="K29" s="5">
        <v>57</v>
      </c>
      <c r="L29" s="5">
        <v>50</v>
      </c>
      <c r="M29" s="5">
        <v>49</v>
      </c>
      <c r="N29" s="5">
        <v>50</v>
      </c>
      <c r="O29" s="5">
        <v>30</v>
      </c>
      <c r="P29" s="5">
        <v>40</v>
      </c>
      <c r="Q29" s="5">
        <v>0</v>
      </c>
    </row>
    <row r="30" spans="2:17" x14ac:dyDescent="0.25">
      <c r="B30" s="55">
        <v>23</v>
      </c>
      <c r="C30" s="51" t="s">
        <v>348</v>
      </c>
      <c r="D30" s="51" t="s">
        <v>186</v>
      </c>
      <c r="E30" s="51" t="s">
        <v>33</v>
      </c>
      <c r="F30" s="52" t="str">
        <f>LOOKUP(G30,{0;3;4;5;6;7;8;9;10},{"EN APRENDIZAJE";"REFORZAR APRENDIZAJE";"FALTA PRACTICA";"ACEPTABLE";"BUENO";"MUY BUENO";"SOBRESALIENTE";"EXCELENTE"})</f>
        <v>FALTA PRACTICA</v>
      </c>
      <c r="G30" s="12">
        <f t="shared" si="0"/>
        <v>4.5555555555555554</v>
      </c>
      <c r="H30" s="5">
        <v>46</v>
      </c>
      <c r="I30" s="5">
        <v>42</v>
      </c>
      <c r="J30" s="5">
        <v>42</v>
      </c>
      <c r="K30" s="5">
        <v>45</v>
      </c>
      <c r="L30" s="5">
        <v>54</v>
      </c>
      <c r="M30" s="5">
        <v>50</v>
      </c>
      <c r="N30" s="5">
        <v>52</v>
      </c>
      <c r="O30" s="5">
        <v>42</v>
      </c>
      <c r="P30" s="5">
        <v>37</v>
      </c>
      <c r="Q30" s="5">
        <v>0</v>
      </c>
    </row>
    <row r="31" spans="2:17" x14ac:dyDescent="0.25">
      <c r="B31" s="55">
        <v>24</v>
      </c>
      <c r="C31" s="51" t="s">
        <v>153</v>
      </c>
      <c r="D31" s="51" t="s">
        <v>120</v>
      </c>
      <c r="E31" s="51" t="s">
        <v>37</v>
      </c>
      <c r="F31" s="52" t="str">
        <f>LOOKUP(G31,{0;3;4;5;6;7;8;9;10},{"EN APRENDIZAJE";"REFORZAR APRENDIZAJE";"FALTA PRACTICA";"ACEPTABLE";"BUENO";"MUY BUENO";"SOBRESALIENTE";"EXCELENTE"})</f>
        <v>FALTA PRACTICA</v>
      </c>
      <c r="G31" s="12">
        <f t="shared" si="0"/>
        <v>4.5555555555555554</v>
      </c>
      <c r="H31" s="5">
        <v>58</v>
      </c>
      <c r="I31" s="5">
        <v>56</v>
      </c>
      <c r="J31" s="5">
        <v>43</v>
      </c>
      <c r="K31" s="5">
        <v>42</v>
      </c>
      <c r="L31" s="5">
        <v>40</v>
      </c>
      <c r="M31" s="5">
        <v>40</v>
      </c>
      <c r="N31" s="5">
        <v>45</v>
      </c>
      <c r="O31" s="5">
        <v>42</v>
      </c>
      <c r="P31" s="5">
        <v>44</v>
      </c>
      <c r="Q31" s="5">
        <v>0</v>
      </c>
    </row>
    <row r="32" spans="2:17" x14ac:dyDescent="0.25">
      <c r="B32" s="55">
        <v>25</v>
      </c>
      <c r="C32" s="51" t="s">
        <v>366</v>
      </c>
      <c r="D32" s="51" t="s">
        <v>181</v>
      </c>
      <c r="E32" s="51" t="s">
        <v>33</v>
      </c>
      <c r="F32" s="52" t="str">
        <f>LOOKUP(G32,{0;3;4;5;6;7;8;9;10},{"EN APRENDIZAJE";"REFORZAR APRENDIZAJE";"FALTA PRACTICA";"ACEPTABLE";"BUENO";"MUY BUENO";"SOBRESALIENTE";"EXCELENTE"})</f>
        <v>FALTA PRACTICA</v>
      </c>
      <c r="G32" s="12">
        <f t="shared" si="0"/>
        <v>4.5222222222222221</v>
      </c>
      <c r="H32" s="5">
        <v>60</v>
      </c>
      <c r="I32" s="5">
        <v>60</v>
      </c>
      <c r="J32" s="5">
        <v>43</v>
      </c>
      <c r="K32" s="5">
        <v>42</v>
      </c>
      <c r="L32" s="5">
        <v>35</v>
      </c>
      <c r="M32" s="5">
        <v>32</v>
      </c>
      <c r="N32" s="5">
        <v>35</v>
      </c>
      <c r="O32" s="5">
        <v>48</v>
      </c>
      <c r="P32" s="5">
        <v>52</v>
      </c>
      <c r="Q32" s="5">
        <v>0</v>
      </c>
    </row>
    <row r="33" spans="2:17" x14ac:dyDescent="0.25">
      <c r="B33" s="55">
        <v>26</v>
      </c>
      <c r="C33" s="51" t="s">
        <v>373</v>
      </c>
      <c r="D33" s="51" t="s">
        <v>186</v>
      </c>
      <c r="E33" s="51" t="s">
        <v>33</v>
      </c>
      <c r="F33" s="52" t="str">
        <f>LOOKUP(G33,{0;3;4;5;6;7;8;9;10},{"EN APRENDIZAJE";"REFORZAR APRENDIZAJE";"FALTA PRACTICA";"ACEPTABLE";"BUENO";"MUY BUENO";"SOBRESALIENTE";"EXCELENTE"})</f>
        <v>FALTA PRACTICA</v>
      </c>
      <c r="G33" s="12">
        <f t="shared" si="0"/>
        <v>4.5</v>
      </c>
      <c r="H33" s="5">
        <v>43</v>
      </c>
      <c r="I33" s="5">
        <v>41</v>
      </c>
      <c r="J33" s="5">
        <v>56</v>
      </c>
      <c r="K33" s="5">
        <v>62</v>
      </c>
      <c r="L33" s="5">
        <v>43</v>
      </c>
      <c r="M33" s="5">
        <v>43</v>
      </c>
      <c r="N33" s="5">
        <v>45</v>
      </c>
      <c r="O33" s="5">
        <v>32</v>
      </c>
      <c r="P33" s="5">
        <v>40</v>
      </c>
      <c r="Q33" s="5">
        <v>0</v>
      </c>
    </row>
    <row r="34" spans="2:17" x14ac:dyDescent="0.25">
      <c r="B34" s="55">
        <v>27</v>
      </c>
      <c r="C34" s="51" t="s">
        <v>340</v>
      </c>
      <c r="D34" s="51" t="s">
        <v>181</v>
      </c>
      <c r="E34" s="51" t="s">
        <v>33</v>
      </c>
      <c r="F34" s="52" t="str">
        <f>LOOKUP(G34,{0;3;4;5;6;7;8;9;10},{"EN APRENDIZAJE";"REFORZAR APRENDIZAJE";"FALTA PRACTICA";"ACEPTABLE";"BUENO";"MUY BUENO";"SOBRESALIENTE";"EXCELENTE"})</f>
        <v>FALTA PRACTICA</v>
      </c>
      <c r="G34" s="12">
        <f t="shared" si="0"/>
        <v>4.4888888888888889</v>
      </c>
      <c r="H34" s="5">
        <v>49</v>
      </c>
      <c r="I34" s="5">
        <v>46</v>
      </c>
      <c r="J34" s="5">
        <v>53</v>
      </c>
      <c r="K34" s="5">
        <v>54</v>
      </c>
      <c r="L34" s="5">
        <v>39</v>
      </c>
      <c r="M34" s="5">
        <v>37</v>
      </c>
      <c r="N34" s="5">
        <v>34</v>
      </c>
      <c r="O34" s="5">
        <v>42</v>
      </c>
      <c r="P34" s="5">
        <v>50</v>
      </c>
      <c r="Q34" s="5">
        <v>0</v>
      </c>
    </row>
    <row r="35" spans="2:17" x14ac:dyDescent="0.25">
      <c r="B35" s="55">
        <v>28</v>
      </c>
      <c r="C35" s="51" t="s">
        <v>360</v>
      </c>
      <c r="D35" s="51" t="s">
        <v>171</v>
      </c>
      <c r="E35" s="51" t="s">
        <v>33</v>
      </c>
      <c r="F35" s="52" t="str">
        <f>LOOKUP(G35,{0;3;4;5;6;7;8;9;10},{"EN APRENDIZAJE";"REFORZAR APRENDIZAJE";"FALTA PRACTICA";"ACEPTABLE";"BUENO";"MUY BUENO";"SOBRESALIENTE";"EXCELENTE"})</f>
        <v>FALTA PRACTICA</v>
      </c>
      <c r="G35" s="12">
        <f t="shared" si="0"/>
        <v>4.4000000000000004</v>
      </c>
      <c r="H35" s="5">
        <v>51</v>
      </c>
      <c r="I35" s="5">
        <v>49</v>
      </c>
      <c r="J35" s="5">
        <v>54</v>
      </c>
      <c r="K35" s="5">
        <v>53</v>
      </c>
      <c r="L35" s="5">
        <v>43</v>
      </c>
      <c r="M35" s="5">
        <v>40</v>
      </c>
      <c r="N35" s="5">
        <v>43</v>
      </c>
      <c r="O35" s="5">
        <v>31</v>
      </c>
      <c r="P35" s="5">
        <v>32</v>
      </c>
      <c r="Q35" s="5">
        <v>0</v>
      </c>
    </row>
    <row r="36" spans="2:17" x14ac:dyDescent="0.25">
      <c r="B36" s="55">
        <v>29</v>
      </c>
      <c r="C36" s="51" t="s">
        <v>356</v>
      </c>
      <c r="D36" s="51" t="s">
        <v>228</v>
      </c>
      <c r="E36" s="51" t="s">
        <v>37</v>
      </c>
      <c r="F36" s="52" t="str">
        <f>LOOKUP(G36,{0;3;4;5;6;7;8;9;10},{"EN APRENDIZAJE";"REFORZAR APRENDIZAJE";"FALTA PRACTICA";"ACEPTABLE";"BUENO";"MUY BUENO";"SOBRESALIENTE";"EXCELENTE"})</f>
        <v>FALTA PRACTICA</v>
      </c>
      <c r="G36" s="12">
        <f t="shared" si="0"/>
        <v>4.3777777777777773</v>
      </c>
      <c r="H36" s="5">
        <v>48</v>
      </c>
      <c r="I36" s="5">
        <v>44</v>
      </c>
      <c r="J36" s="5">
        <v>50</v>
      </c>
      <c r="K36" s="5">
        <v>44</v>
      </c>
      <c r="L36" s="5">
        <v>40</v>
      </c>
      <c r="M36" s="5">
        <v>40</v>
      </c>
      <c r="N36" s="5">
        <v>45</v>
      </c>
      <c r="O36" s="5">
        <v>40</v>
      </c>
      <c r="P36" s="5">
        <v>43</v>
      </c>
      <c r="Q36" s="5">
        <v>0</v>
      </c>
    </row>
    <row r="37" spans="2:17" x14ac:dyDescent="0.25">
      <c r="B37" s="55">
        <v>30</v>
      </c>
      <c r="C37" s="51" t="s">
        <v>376</v>
      </c>
      <c r="D37" s="51" t="s">
        <v>215</v>
      </c>
      <c r="E37" s="51" t="s">
        <v>33</v>
      </c>
      <c r="F37" s="52" t="str">
        <f>LOOKUP(G37,{0;3;4;5;6;7;8;9;10},{"EN APRENDIZAJE";"REFORZAR APRENDIZAJE";"FALTA PRACTICA";"ACEPTABLE";"BUENO";"MUY BUENO";"SOBRESALIENTE";"EXCELENTE"})</f>
        <v>FALTA PRACTICA</v>
      </c>
      <c r="G37" s="12">
        <f t="shared" si="0"/>
        <v>4.344444444444445</v>
      </c>
      <c r="H37" s="5">
        <v>35</v>
      </c>
      <c r="I37" s="5">
        <v>33</v>
      </c>
      <c r="J37" s="5">
        <v>54</v>
      </c>
      <c r="K37" s="5">
        <v>53</v>
      </c>
      <c r="L37" s="5">
        <v>45</v>
      </c>
      <c r="M37" s="5">
        <v>45</v>
      </c>
      <c r="N37" s="5">
        <v>44</v>
      </c>
      <c r="O37" s="5">
        <v>40</v>
      </c>
      <c r="P37" s="5">
        <v>42</v>
      </c>
      <c r="Q37" s="5">
        <v>0</v>
      </c>
    </row>
    <row r="38" spans="2:17" x14ac:dyDescent="0.25">
      <c r="B38" s="55">
        <v>31</v>
      </c>
      <c r="C38" s="51" t="s">
        <v>363</v>
      </c>
      <c r="D38" s="51" t="s">
        <v>186</v>
      </c>
      <c r="E38" s="51" t="s">
        <v>33</v>
      </c>
      <c r="F38" s="52" t="str">
        <f>LOOKUP(G38,{0;3;4;5;6;7;8;9;10},{"EN APRENDIZAJE";"REFORZAR APRENDIZAJE";"FALTA PRACTICA";"ACEPTABLE";"BUENO";"MUY BUENO";"SOBRESALIENTE";"EXCELENTE"})</f>
        <v>FALTA PRACTICA</v>
      </c>
      <c r="G38" s="12">
        <f t="shared" si="0"/>
        <v>4.322222222222222</v>
      </c>
      <c r="H38" s="5">
        <v>53</v>
      </c>
      <c r="I38" s="5">
        <v>51</v>
      </c>
      <c r="J38" s="5">
        <v>53</v>
      </c>
      <c r="K38" s="5">
        <v>52</v>
      </c>
      <c r="L38" s="5">
        <v>34</v>
      </c>
      <c r="M38" s="5">
        <v>32</v>
      </c>
      <c r="N38" s="5">
        <v>32</v>
      </c>
      <c r="O38" s="5">
        <v>40</v>
      </c>
      <c r="P38" s="5">
        <v>42</v>
      </c>
      <c r="Q38" s="5">
        <v>0</v>
      </c>
    </row>
    <row r="39" spans="2:17" x14ac:dyDescent="0.25">
      <c r="B39" s="55">
        <v>32</v>
      </c>
      <c r="C39" s="51" t="s">
        <v>369</v>
      </c>
      <c r="D39" s="51" t="s">
        <v>319</v>
      </c>
      <c r="E39" s="51" t="s">
        <v>116</v>
      </c>
      <c r="F39" s="52" t="str">
        <f>LOOKUP(G39,{0;3;4;5;6;7;8;9;10},{"EN APRENDIZAJE";"REFORZAR APRENDIZAJE";"FALTA PRACTICA";"ACEPTABLE";"BUENO";"MUY BUENO";"SOBRESALIENTE";"EXCELENTE"})</f>
        <v>FALTA PRACTICA</v>
      </c>
      <c r="G39" s="12">
        <f t="shared" si="0"/>
        <v>4.0999999999999996</v>
      </c>
      <c r="H39" s="5">
        <v>25</v>
      </c>
      <c r="I39" s="5">
        <v>51</v>
      </c>
      <c r="J39" s="5">
        <v>60</v>
      </c>
      <c r="K39" s="5">
        <v>60</v>
      </c>
      <c r="L39" s="5">
        <v>45</v>
      </c>
      <c r="M39" s="5">
        <v>20</v>
      </c>
      <c r="N39" s="5">
        <v>30</v>
      </c>
      <c r="O39" s="5">
        <v>36</v>
      </c>
      <c r="P39" s="5">
        <v>42</v>
      </c>
      <c r="Q39" s="5">
        <v>0</v>
      </c>
    </row>
    <row r="40" spans="2:17" x14ac:dyDescent="0.25">
      <c r="B40" s="55">
        <v>33</v>
      </c>
      <c r="C40" s="51" t="s">
        <v>352</v>
      </c>
      <c r="D40" s="51" t="s">
        <v>353</v>
      </c>
      <c r="E40" s="51" t="s">
        <v>354</v>
      </c>
      <c r="F40" s="52" t="str">
        <f>LOOKUP(G40,{0;3;4;5;6;7;8;9;10},{"EN APRENDIZAJE";"REFORZAR APRENDIZAJE";"FALTA PRACTICA";"ACEPTABLE";"BUENO";"MUY BUENO";"SOBRESALIENTE";"EXCELENTE"})</f>
        <v>FALTA PRACTICA</v>
      </c>
      <c r="G40" s="12">
        <f t="shared" ref="G40:G57" si="1">AVERAGE(H40:Q40)/9</f>
        <v>4.0222222222222221</v>
      </c>
      <c r="H40" s="5">
        <v>50</v>
      </c>
      <c r="I40" s="5">
        <v>50</v>
      </c>
      <c r="J40" s="5">
        <v>21</v>
      </c>
      <c r="K40" s="5">
        <v>31</v>
      </c>
      <c r="L40" s="5">
        <v>43</v>
      </c>
      <c r="M40" s="5">
        <v>40</v>
      </c>
      <c r="N40" s="5">
        <v>45</v>
      </c>
      <c r="O40" s="5">
        <v>40</v>
      </c>
      <c r="P40" s="5">
        <v>42</v>
      </c>
      <c r="Q40" s="5">
        <v>0</v>
      </c>
    </row>
    <row r="41" spans="2:17" x14ac:dyDescent="0.25">
      <c r="B41" s="55">
        <v>34</v>
      </c>
      <c r="C41" s="51" t="s">
        <v>371</v>
      </c>
      <c r="D41" s="51" t="s">
        <v>215</v>
      </c>
      <c r="E41" s="51" t="s">
        <v>33</v>
      </c>
      <c r="F41" s="52" t="str">
        <f>LOOKUP(G41,{0;3;4;5;6;7;8;9;10},{"EN APRENDIZAJE";"REFORZAR APRENDIZAJE";"FALTA PRACTICA";"ACEPTABLE";"BUENO";"MUY BUENO";"SOBRESALIENTE";"EXCELENTE"})</f>
        <v>FALTA PRACTICA</v>
      </c>
      <c r="G41" s="12">
        <f t="shared" si="1"/>
        <v>4</v>
      </c>
      <c r="H41" s="5">
        <v>46</v>
      </c>
      <c r="I41" s="5">
        <v>45</v>
      </c>
      <c r="J41" s="5">
        <v>46</v>
      </c>
      <c r="K41" s="5">
        <v>47</v>
      </c>
      <c r="L41" s="5">
        <v>32</v>
      </c>
      <c r="M41" s="5">
        <v>32</v>
      </c>
      <c r="N41" s="5">
        <v>34</v>
      </c>
      <c r="O41" s="5">
        <v>39</v>
      </c>
      <c r="P41" s="5">
        <v>39</v>
      </c>
      <c r="Q41" s="5">
        <v>0</v>
      </c>
    </row>
    <row r="42" spans="2:17" x14ac:dyDescent="0.25">
      <c r="B42" s="55">
        <v>35</v>
      </c>
      <c r="C42" s="51" t="s">
        <v>362</v>
      </c>
      <c r="D42" s="51" t="s">
        <v>186</v>
      </c>
      <c r="E42" s="51" t="s">
        <v>33</v>
      </c>
      <c r="F42" s="52" t="str">
        <f>LOOKUP(G42,{0;3;4;5;6;7;8;9;10},{"EN APRENDIZAJE";"REFORZAR APRENDIZAJE";"FALTA PRACTICA";"ACEPTABLE";"BUENO";"MUY BUENO";"SOBRESALIENTE";"EXCELENTE"})</f>
        <v>REFORZAR APRENDIZAJE</v>
      </c>
      <c r="G42" s="12">
        <f t="shared" si="1"/>
        <v>3.9666666666666668</v>
      </c>
      <c r="H42" s="5">
        <v>50</v>
      </c>
      <c r="I42" s="5">
        <v>47</v>
      </c>
      <c r="J42" s="5">
        <v>47</v>
      </c>
      <c r="K42" s="5">
        <v>42</v>
      </c>
      <c r="L42" s="5">
        <v>35</v>
      </c>
      <c r="M42" s="5">
        <v>32</v>
      </c>
      <c r="N42" s="5">
        <v>32</v>
      </c>
      <c r="O42" s="5">
        <v>35</v>
      </c>
      <c r="P42" s="5">
        <v>37</v>
      </c>
      <c r="Q42" s="5">
        <v>0</v>
      </c>
    </row>
    <row r="43" spans="2:17" x14ac:dyDescent="0.25">
      <c r="B43" s="55">
        <v>36</v>
      </c>
      <c r="C43" s="3" t="s">
        <v>335</v>
      </c>
      <c r="D43" s="3" t="s">
        <v>319</v>
      </c>
      <c r="E43" s="3" t="s">
        <v>116</v>
      </c>
      <c r="F43" s="52" t="str">
        <f>LOOKUP(G43,{0;3;4;5;6;7;8;9;10},{"EN APRENDIZAJE";"REFORZAR APRENDIZAJE";"FALTA PRACTICA";"ACEPTABLE";"BUENO";"MUY BUENO";"SOBRESALIENTE";"EXCELENTE"})</f>
        <v>REFORZAR APRENDIZAJE</v>
      </c>
      <c r="G43" s="12">
        <f t="shared" si="1"/>
        <v>3.9333333333333331</v>
      </c>
      <c r="H43" s="5">
        <v>40</v>
      </c>
      <c r="I43" s="5">
        <v>25</v>
      </c>
      <c r="J43" s="5">
        <v>48</v>
      </c>
      <c r="K43" s="5">
        <v>45</v>
      </c>
      <c r="L43" s="5">
        <v>43</v>
      </c>
      <c r="M43" s="5">
        <v>40</v>
      </c>
      <c r="N43" s="5">
        <v>41</v>
      </c>
      <c r="O43" s="5">
        <v>32</v>
      </c>
      <c r="P43" s="5">
        <v>40</v>
      </c>
      <c r="Q43" s="5">
        <v>0</v>
      </c>
    </row>
    <row r="44" spans="2:17" x14ac:dyDescent="0.25">
      <c r="B44" s="55">
        <v>37</v>
      </c>
      <c r="C44" s="51" t="s">
        <v>350</v>
      </c>
      <c r="D44" s="51" t="s">
        <v>351</v>
      </c>
      <c r="E44" s="51" t="s">
        <v>33</v>
      </c>
      <c r="F44" s="52" t="str">
        <f>LOOKUP(G44,{0;3;4;5;6;7;8;9;10},{"EN APRENDIZAJE";"REFORZAR APRENDIZAJE";"FALTA PRACTICA";"ACEPTABLE";"BUENO";"MUY BUENO";"SOBRESALIENTE";"EXCELENTE"})</f>
        <v>REFORZAR APRENDIZAJE</v>
      </c>
      <c r="G44" s="12">
        <f t="shared" si="1"/>
        <v>3.8777777777777778</v>
      </c>
      <c r="H44" s="5">
        <v>40</v>
      </c>
      <c r="I44" s="5">
        <v>37</v>
      </c>
      <c r="J44" s="5">
        <v>53</v>
      </c>
      <c r="K44" s="5">
        <v>46</v>
      </c>
      <c r="L44" s="5">
        <v>36</v>
      </c>
      <c r="M44" s="5">
        <v>30</v>
      </c>
      <c r="N44" s="5">
        <v>35</v>
      </c>
      <c r="O44" s="5">
        <v>32</v>
      </c>
      <c r="P44" s="5">
        <v>40</v>
      </c>
      <c r="Q44" s="5">
        <v>0</v>
      </c>
    </row>
    <row r="45" spans="2:17" x14ac:dyDescent="0.25">
      <c r="B45" s="55">
        <v>38</v>
      </c>
      <c r="C45" s="51" t="s">
        <v>341</v>
      </c>
      <c r="D45" s="51" t="s">
        <v>287</v>
      </c>
      <c r="E45" s="51" t="s">
        <v>288</v>
      </c>
      <c r="F45" s="52" t="str">
        <f>LOOKUP(G45,{0;3;4;5;6;7;8;9;10},{"EN APRENDIZAJE";"REFORZAR APRENDIZAJE";"FALTA PRACTICA";"ACEPTABLE";"BUENO";"MUY BUENO";"SOBRESALIENTE";"EXCELENTE"})</f>
        <v>REFORZAR APRENDIZAJE</v>
      </c>
      <c r="G45" s="12">
        <f t="shared" si="1"/>
        <v>3.7555555555555551</v>
      </c>
      <c r="H45" s="5">
        <v>25</v>
      </c>
      <c r="I45" s="5">
        <v>29</v>
      </c>
      <c r="J45" s="5">
        <v>56</v>
      </c>
      <c r="K45" s="5">
        <v>49</v>
      </c>
      <c r="L45" s="5">
        <v>30</v>
      </c>
      <c r="M45" s="5">
        <v>25</v>
      </c>
      <c r="N45" s="5">
        <v>31</v>
      </c>
      <c r="O45" s="5">
        <v>43</v>
      </c>
      <c r="P45" s="5">
        <v>50</v>
      </c>
      <c r="Q45" s="5">
        <v>0</v>
      </c>
    </row>
    <row r="46" spans="2:17" x14ac:dyDescent="0.25">
      <c r="B46" s="55">
        <v>39</v>
      </c>
      <c r="C46" s="51" t="s">
        <v>355</v>
      </c>
      <c r="D46" s="51" t="s">
        <v>136</v>
      </c>
      <c r="E46" s="51" t="s">
        <v>36</v>
      </c>
      <c r="F46" s="52" t="str">
        <f>LOOKUP(G46,{0;3;4;5;6;7;8;9;10},{"EN APRENDIZAJE";"REFORZAR APRENDIZAJE";"FALTA PRACTICA";"ACEPTABLE";"BUENO";"MUY BUENO";"SOBRESALIENTE";"EXCELENTE"})</f>
        <v>REFORZAR APRENDIZAJE</v>
      </c>
      <c r="G46" s="12">
        <f t="shared" si="1"/>
        <v>3.7444444444444449</v>
      </c>
      <c r="H46" s="5">
        <v>25</v>
      </c>
      <c r="I46" s="5">
        <v>48</v>
      </c>
      <c r="J46" s="5">
        <v>48</v>
      </c>
      <c r="K46" s="5">
        <v>46</v>
      </c>
      <c r="L46" s="5">
        <v>39</v>
      </c>
      <c r="M46" s="5">
        <v>35</v>
      </c>
      <c r="N46" s="5">
        <v>32</v>
      </c>
      <c r="O46" s="5">
        <v>35</v>
      </c>
      <c r="P46" s="5">
        <v>29</v>
      </c>
      <c r="Q46" s="5">
        <v>0</v>
      </c>
    </row>
    <row r="47" spans="2:17" x14ac:dyDescent="0.25">
      <c r="B47" s="55">
        <v>40</v>
      </c>
      <c r="C47" s="3" t="s">
        <v>338</v>
      </c>
      <c r="D47" s="3" t="s">
        <v>186</v>
      </c>
      <c r="E47" s="3" t="s">
        <v>33</v>
      </c>
      <c r="F47" s="52" t="str">
        <f>LOOKUP(G47,{0;3;4;5;6;7;8;9;10},{"EN APRENDIZAJE";"REFORZAR APRENDIZAJE";"FALTA PRACTICA";"ACEPTABLE";"BUENO";"MUY BUENO";"SOBRESALIENTE";"EXCELENTE"})</f>
        <v>REFORZAR APRENDIZAJE</v>
      </c>
      <c r="G47" s="12">
        <f t="shared" si="1"/>
        <v>3.7333333333333334</v>
      </c>
      <c r="H47" s="5">
        <v>38</v>
      </c>
      <c r="I47" s="5">
        <v>32</v>
      </c>
      <c r="J47" s="5">
        <v>50</v>
      </c>
      <c r="K47" s="5">
        <v>50</v>
      </c>
      <c r="L47" s="5">
        <v>36</v>
      </c>
      <c r="M47" s="5">
        <v>30</v>
      </c>
      <c r="N47" s="5">
        <v>38</v>
      </c>
      <c r="O47" s="5">
        <v>30</v>
      </c>
      <c r="P47" s="5">
        <v>32</v>
      </c>
      <c r="Q47" s="5">
        <v>0</v>
      </c>
    </row>
    <row r="48" spans="2:17" x14ac:dyDescent="0.25">
      <c r="B48" s="55">
        <v>41</v>
      </c>
      <c r="C48" s="51" t="s">
        <v>372</v>
      </c>
      <c r="D48" s="51" t="s">
        <v>257</v>
      </c>
      <c r="E48" s="51" t="s">
        <v>33</v>
      </c>
      <c r="F48" s="52" t="str">
        <f>LOOKUP(G48,{0;3;4;5;6;7;8;9;10},{"EN APRENDIZAJE";"REFORZAR APRENDIZAJE";"FALTA PRACTICA";"ACEPTABLE";"BUENO";"MUY BUENO";"SOBRESALIENTE";"EXCELENTE"})</f>
        <v>REFORZAR APRENDIZAJE</v>
      </c>
      <c r="G48" s="12">
        <f t="shared" si="1"/>
        <v>3.6666666666666665</v>
      </c>
      <c r="H48" s="5">
        <v>34</v>
      </c>
      <c r="I48" s="5">
        <v>36</v>
      </c>
      <c r="J48" s="5">
        <v>50</v>
      </c>
      <c r="K48" s="5">
        <v>42</v>
      </c>
      <c r="L48" s="5">
        <v>39</v>
      </c>
      <c r="M48" s="5">
        <v>38</v>
      </c>
      <c r="N48" s="5">
        <v>40</v>
      </c>
      <c r="O48" s="5">
        <v>21</v>
      </c>
      <c r="P48" s="5">
        <v>30</v>
      </c>
      <c r="Q48" s="5">
        <v>0</v>
      </c>
    </row>
    <row r="49" spans="2:17" x14ac:dyDescent="0.25">
      <c r="B49" s="55">
        <v>42</v>
      </c>
      <c r="C49" s="51" t="s">
        <v>375</v>
      </c>
      <c r="D49" s="51" t="s">
        <v>228</v>
      </c>
      <c r="E49" s="51" t="s">
        <v>37</v>
      </c>
      <c r="F49" s="52" t="str">
        <f>LOOKUP(G49,{0;3;4;5;6;7;8;9;10},{"EN APRENDIZAJE";"REFORZAR APRENDIZAJE";"FALTA PRACTICA";"ACEPTABLE";"BUENO";"MUY BUENO";"SOBRESALIENTE";"EXCELENTE"})</f>
        <v>REFORZAR APRENDIZAJE</v>
      </c>
      <c r="G49" s="12">
        <f t="shared" si="1"/>
        <v>3.6444444444444439</v>
      </c>
      <c r="H49" s="5">
        <v>31</v>
      </c>
      <c r="I49" s="5">
        <v>24</v>
      </c>
      <c r="J49" s="5">
        <v>48</v>
      </c>
      <c r="K49" s="5">
        <v>51</v>
      </c>
      <c r="L49" s="5">
        <v>40</v>
      </c>
      <c r="M49" s="5">
        <v>35</v>
      </c>
      <c r="N49" s="5">
        <v>38</v>
      </c>
      <c r="O49" s="5">
        <v>30</v>
      </c>
      <c r="P49" s="5">
        <v>31</v>
      </c>
      <c r="Q49" s="5">
        <v>0</v>
      </c>
    </row>
    <row r="50" spans="2:17" x14ac:dyDescent="0.25">
      <c r="B50" s="55">
        <v>43</v>
      </c>
      <c r="C50" s="51" t="s">
        <v>365</v>
      </c>
      <c r="D50" s="51" t="s">
        <v>287</v>
      </c>
      <c r="E50" s="51" t="s">
        <v>288</v>
      </c>
      <c r="F50" s="52" t="str">
        <f>LOOKUP(G50,{0;3;4;5;6;7;8;9;10},{"EN APRENDIZAJE";"REFORZAR APRENDIZAJE";"FALTA PRACTICA";"ACEPTABLE";"BUENO";"MUY BUENO";"SOBRESALIENTE";"EXCELENTE"})</f>
        <v>REFORZAR APRENDIZAJE</v>
      </c>
      <c r="G50" s="12">
        <f t="shared" si="1"/>
        <v>3.5333333333333332</v>
      </c>
      <c r="H50" s="5">
        <v>37</v>
      </c>
      <c r="I50" s="5">
        <v>35</v>
      </c>
      <c r="J50" s="5">
        <v>39</v>
      </c>
      <c r="K50" s="5">
        <v>51</v>
      </c>
      <c r="L50" s="5">
        <v>30</v>
      </c>
      <c r="M50" s="5">
        <v>30</v>
      </c>
      <c r="N50" s="5">
        <v>31</v>
      </c>
      <c r="O50" s="5">
        <v>30</v>
      </c>
      <c r="P50" s="5">
        <v>35</v>
      </c>
      <c r="Q50" s="5">
        <v>0</v>
      </c>
    </row>
    <row r="51" spans="2:17" x14ac:dyDescent="0.25">
      <c r="B51" s="55">
        <v>44</v>
      </c>
      <c r="C51" s="51" t="s">
        <v>357</v>
      </c>
      <c r="D51" s="51" t="s">
        <v>200</v>
      </c>
      <c r="E51" s="51" t="s">
        <v>118</v>
      </c>
      <c r="F51" s="52" t="str">
        <f>LOOKUP(G51,{0;3;4;5;6;7;8;9;10},{"EN APRENDIZAJE";"REFORZAR APRENDIZAJE";"FALTA PRACTICA";"ACEPTABLE";"BUENO";"MUY BUENO";"SOBRESALIENTE";"EXCELENTE"})</f>
        <v>REFORZAR APRENDIZAJE</v>
      </c>
      <c r="G51" s="12">
        <f t="shared" si="1"/>
        <v>3.2444444444444445</v>
      </c>
      <c r="H51" s="5">
        <v>43</v>
      </c>
      <c r="I51" s="5">
        <v>32</v>
      </c>
      <c r="J51" s="5">
        <v>30</v>
      </c>
      <c r="K51" s="5">
        <v>41</v>
      </c>
      <c r="L51" s="5">
        <v>30</v>
      </c>
      <c r="M51" s="5">
        <v>30</v>
      </c>
      <c r="N51" s="5">
        <v>34</v>
      </c>
      <c r="O51" s="5">
        <v>30</v>
      </c>
      <c r="P51" s="5">
        <v>22</v>
      </c>
      <c r="Q51" s="5">
        <v>0</v>
      </c>
    </row>
    <row r="52" spans="2:17" x14ac:dyDescent="0.25">
      <c r="B52" s="55">
        <v>45</v>
      </c>
      <c r="C52" s="3" t="s">
        <v>334</v>
      </c>
      <c r="D52" s="3" t="s">
        <v>198</v>
      </c>
      <c r="E52" s="3" t="s">
        <v>118</v>
      </c>
      <c r="F52" s="52" t="str">
        <f>LOOKUP(G52,{0;3;4;5;6;7;8;9;10},{"EN APRENDIZAJE";"REFORZAR APRENDIZAJE";"FALTA PRACTICA";"ACEPTABLE";"BUENO";"MUY BUENO";"SOBRESALIENTE";"EXCELENTE"})</f>
        <v>REFORZAR APRENDIZAJE</v>
      </c>
      <c r="G52" s="12">
        <f t="shared" si="1"/>
        <v>3.177777777777778</v>
      </c>
      <c r="H52" s="5">
        <v>50</v>
      </c>
      <c r="I52" s="5">
        <v>45</v>
      </c>
      <c r="J52" s="5">
        <v>10</v>
      </c>
      <c r="K52" s="5">
        <v>10</v>
      </c>
      <c r="L52" s="5">
        <v>29</v>
      </c>
      <c r="M52" s="5">
        <v>25</v>
      </c>
      <c r="N52" s="5">
        <v>29</v>
      </c>
      <c r="O52" s="5">
        <v>39</v>
      </c>
      <c r="P52" s="5">
        <v>49</v>
      </c>
      <c r="Q52" s="5">
        <v>0</v>
      </c>
    </row>
    <row r="53" spans="2:17" hidden="1" x14ac:dyDescent="0.25">
      <c r="B53" s="55">
        <v>46</v>
      </c>
      <c r="C53" s="3" t="s">
        <v>336</v>
      </c>
      <c r="D53" s="3" t="s">
        <v>195</v>
      </c>
      <c r="E53" s="3" t="s">
        <v>33</v>
      </c>
      <c r="F53" s="52" t="str">
        <f>LOOKUP(G53,{0;3;4;5;6;7;8;9;10},{"EN APRENDIZAJE";"REFORZAR APRENDIZAJE";"FALTA PRACTICA";"ACEPTABLE";"BUENO";"MUY BUENO";"SOBRESALIENTE";"EXCELENTE"})</f>
        <v>EN APRENDIZAJE</v>
      </c>
      <c r="G53" s="12">
        <f t="shared" si="1"/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</row>
    <row r="54" spans="2:17" hidden="1" x14ac:dyDescent="0.25">
      <c r="B54" s="55">
        <v>47</v>
      </c>
      <c r="C54" s="3" t="s">
        <v>337</v>
      </c>
      <c r="D54" s="3" t="s">
        <v>171</v>
      </c>
      <c r="E54" s="3" t="s">
        <v>33</v>
      </c>
      <c r="F54" s="52" t="str">
        <f>LOOKUP(G54,{0;3;4;5;6;7;8;9;10},{"EN APRENDIZAJE";"REFORZAR APRENDIZAJE";"FALTA PRACTICA";"ACEPTABLE";"BUENO";"MUY BUENO";"SOBRESALIENTE";"EXCELENTE"})</f>
        <v>EN APRENDIZAJE</v>
      </c>
      <c r="G54" s="12">
        <f t="shared" si="1"/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</row>
    <row r="55" spans="2:17" hidden="1" x14ac:dyDescent="0.25">
      <c r="B55" s="55">
        <v>48</v>
      </c>
      <c r="C55" s="51" t="s">
        <v>367</v>
      </c>
      <c r="D55" s="51" t="s">
        <v>28</v>
      </c>
      <c r="E55" s="51" t="s">
        <v>33</v>
      </c>
      <c r="F55" s="52" t="str">
        <f>LOOKUP(G55,{0;3;4;5;6;7;8;9;10},{"EN APRENDIZAJE";"REFORZAR APRENDIZAJE";"FALTA PRACTICA";"ACEPTABLE";"BUENO";"MUY BUENO";"SOBRESALIENTE";"EXCELENTE"})</f>
        <v>EN APRENDIZAJE</v>
      </c>
      <c r="G55" s="12">
        <f t="shared" si="1"/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</row>
    <row r="56" spans="2:17" hidden="1" x14ac:dyDescent="0.25">
      <c r="B56" s="55">
        <v>49</v>
      </c>
      <c r="C56" s="51" t="s">
        <v>379</v>
      </c>
      <c r="D56" s="51" t="s">
        <v>224</v>
      </c>
      <c r="E56" s="51" t="s">
        <v>37</v>
      </c>
      <c r="F56" s="52" t="str">
        <f>LOOKUP(G56,{0;3;4;5;6;7;8;9;10},{"EN APRENDIZAJE";"REFORZAR APRENDIZAJE";"FALTA PRACTICA";"ACEPTABLE";"BUENO";"MUY BUENO";"SOBRESALIENTE";"EXCELENTE"})</f>
        <v>EN APRENDIZAJE</v>
      </c>
      <c r="G56" s="12">
        <f t="shared" si="1"/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</row>
    <row r="57" spans="2:17" hidden="1" x14ac:dyDescent="0.25">
      <c r="B57" s="55">
        <v>50</v>
      </c>
      <c r="C57" s="51" t="s">
        <v>380</v>
      </c>
      <c r="D57" s="51" t="s">
        <v>224</v>
      </c>
      <c r="E57" s="51" t="s">
        <v>37</v>
      </c>
      <c r="F57" s="52" t="str">
        <f>LOOKUP(G57,{0;3;4;5;6;7;8;9;10},{"EN APRENDIZAJE";"REFORZAR APRENDIZAJE";"FALTA PRACTICA";"ACEPTABLE";"BUENO";"MUY BUENO";"SOBRESALIENTE";"EXCELENTE"})</f>
        <v>EN APRENDIZAJE</v>
      </c>
      <c r="G57" s="12">
        <f t="shared" si="1"/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</row>
  </sheetData>
  <mergeCells count="7">
    <mergeCell ref="B1:I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workbookViewId="0">
      <selection activeCell="S9" sqref="S9:S10"/>
    </sheetView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>
        <v>50</v>
      </c>
      <c r="B1" s="108">
        <v>48</v>
      </c>
      <c r="C1" s="108"/>
      <c r="D1" s="108"/>
      <c r="E1" s="108"/>
      <c r="F1" s="108"/>
      <c r="G1" s="108"/>
      <c r="H1" s="108"/>
      <c r="I1" s="108"/>
    </row>
    <row r="2" spans="1:17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7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7" ht="19.5" thickBot="1" x14ac:dyDescent="0.35">
      <c r="B4" s="40"/>
      <c r="C4" s="40"/>
      <c r="D4" s="40"/>
      <c r="E4" s="40"/>
      <c r="F4" s="40"/>
      <c r="G4" s="6"/>
    </row>
    <row r="5" spans="1:17" ht="19.5" thickBot="1" x14ac:dyDescent="0.35">
      <c r="B5" s="39"/>
      <c r="C5" s="39"/>
      <c r="D5" s="39"/>
      <c r="E5" s="39"/>
      <c r="F5" s="39"/>
      <c r="G5" s="6"/>
      <c r="H5" s="103" t="s">
        <v>106</v>
      </c>
      <c r="I5" s="104"/>
      <c r="J5" s="105"/>
      <c r="K5" s="103" t="s">
        <v>107</v>
      </c>
      <c r="L5" s="106"/>
      <c r="M5" s="103" t="s">
        <v>110</v>
      </c>
      <c r="N5" s="104"/>
      <c r="O5" s="105"/>
      <c r="P5" s="46" t="s">
        <v>111</v>
      </c>
      <c r="Q5" s="47" t="s">
        <v>112</v>
      </c>
    </row>
    <row r="6" spans="1:17" ht="15.75" thickBot="1" x14ac:dyDescent="0.3">
      <c r="C6" s="102" t="s">
        <v>56</v>
      </c>
      <c r="D6" s="102"/>
      <c r="E6" s="102"/>
      <c r="F6" s="102"/>
      <c r="H6" s="20" t="s">
        <v>84</v>
      </c>
      <c r="I6" s="20" t="s">
        <v>85</v>
      </c>
      <c r="J6" s="20" t="s">
        <v>86</v>
      </c>
      <c r="K6" s="20" t="s">
        <v>87</v>
      </c>
      <c r="L6" s="20" t="s">
        <v>88</v>
      </c>
      <c r="M6" s="43" t="s">
        <v>105</v>
      </c>
      <c r="N6" s="44" t="s">
        <v>103</v>
      </c>
      <c r="O6" s="44" t="s">
        <v>89</v>
      </c>
      <c r="P6" s="44" t="s">
        <v>90</v>
      </c>
      <c r="Q6" s="44" t="s">
        <v>91</v>
      </c>
    </row>
    <row r="7" spans="1:17" x14ac:dyDescent="0.25">
      <c r="B7" s="1" t="s">
        <v>0</v>
      </c>
      <c r="C7" s="56" t="s">
        <v>1</v>
      </c>
      <c r="D7" s="57" t="s">
        <v>2</v>
      </c>
      <c r="E7" s="57" t="s">
        <v>38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40</v>
      </c>
      <c r="P7" s="1" t="s">
        <v>41</v>
      </c>
      <c r="Q7" s="1" t="s">
        <v>104</v>
      </c>
    </row>
    <row r="8" spans="1:17" x14ac:dyDescent="0.25">
      <c r="B8" s="26">
        <v>1</v>
      </c>
      <c r="C8" s="58" t="s">
        <v>381</v>
      </c>
      <c r="D8" s="58" t="s">
        <v>142</v>
      </c>
      <c r="E8" s="58" t="s">
        <v>33</v>
      </c>
      <c r="F8" s="52" t="str">
        <f>LOOKUP(G8,{0;3;4;5;6;7;8;9;10},{"EN APRENDIZAJE";"REFORZAR APRENDIZAJE";"FALTA PRACTICA";"ACEPTABLE";"BUENO";"MUY BUENO";"SOBRESALIENTE";"EXCELENTE"})</f>
        <v>ACEPTABLE</v>
      </c>
      <c r="G8" s="12">
        <f>AVERAGE(H8:Q8)/9</f>
        <v>5.166666666666667</v>
      </c>
      <c r="H8" s="5">
        <v>50</v>
      </c>
      <c r="I8" s="5">
        <v>48</v>
      </c>
      <c r="J8" s="5">
        <v>61</v>
      </c>
      <c r="K8" s="5">
        <v>58</v>
      </c>
      <c r="L8" s="5">
        <v>59</v>
      </c>
      <c r="M8" s="5">
        <v>56</v>
      </c>
      <c r="N8" s="5">
        <v>58</v>
      </c>
      <c r="O8" s="5">
        <v>35</v>
      </c>
      <c r="P8" s="5">
        <v>40</v>
      </c>
      <c r="Q8" s="5">
        <v>0</v>
      </c>
    </row>
  </sheetData>
  <mergeCells count="7">
    <mergeCell ref="B1:I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zoomScale="77" zoomScaleNormal="77"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22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8" t="str">
        <f>Principal!B1</f>
        <v xml:space="preserve">II FESTIVAL NACIONAL DE PATINAJE ARTISTICO, CATEGORIAS NOVATOS E INICIACIÓN </v>
      </c>
      <c r="C1" s="108"/>
      <c r="D1" s="108"/>
      <c r="E1" s="108"/>
      <c r="F1" s="108"/>
      <c r="G1" s="108"/>
      <c r="H1" s="108"/>
      <c r="I1" s="108"/>
    </row>
    <row r="2" spans="1:14" ht="18.75" x14ac:dyDescent="0.3">
      <c r="B2" s="101" t="str">
        <f>Principal!B2</f>
        <v>BOGOTA D.C. , JULIO 22 AL 24 DE 2022</v>
      </c>
      <c r="C2" s="101"/>
      <c r="D2" s="101"/>
      <c r="E2" s="101"/>
      <c r="F2" s="101"/>
      <c r="G2" s="6"/>
    </row>
    <row r="3" spans="1:14" ht="18.75" x14ac:dyDescent="0.3">
      <c r="B3" s="101" t="str">
        <f>Principal!B3</f>
        <v>FEDERACIÓN COLOMBIANA DE PATINAJE</v>
      </c>
      <c r="C3" s="101"/>
      <c r="D3" s="101"/>
      <c r="E3" s="101"/>
      <c r="F3" s="101"/>
      <c r="G3" s="6"/>
    </row>
    <row r="4" spans="1:14" ht="19.5" thickBot="1" x14ac:dyDescent="0.35">
      <c r="B4" s="40"/>
      <c r="C4" s="40"/>
      <c r="D4" s="40"/>
      <c r="E4" s="40"/>
      <c r="F4" s="40"/>
      <c r="G4" s="6"/>
    </row>
    <row r="5" spans="1:14" ht="19.5" thickBot="1" x14ac:dyDescent="0.35">
      <c r="B5" s="39"/>
      <c r="C5" s="39"/>
      <c r="D5" s="39"/>
      <c r="E5" s="39"/>
      <c r="F5" s="39"/>
      <c r="G5" s="6"/>
      <c r="H5" s="103" t="s">
        <v>107</v>
      </c>
      <c r="I5" s="106"/>
      <c r="J5" s="103" t="s">
        <v>107</v>
      </c>
      <c r="K5" s="106"/>
      <c r="L5" s="46" t="s">
        <v>108</v>
      </c>
      <c r="M5" s="47" t="s">
        <v>111</v>
      </c>
      <c r="N5" s="46" t="s">
        <v>112</v>
      </c>
    </row>
    <row r="6" spans="1:14" ht="15.75" thickBot="1" x14ac:dyDescent="0.3">
      <c r="C6" s="102" t="s">
        <v>57</v>
      </c>
      <c r="D6" s="102"/>
      <c r="E6" s="102"/>
      <c r="F6" s="102"/>
      <c r="H6" s="20" t="s">
        <v>92</v>
      </c>
      <c r="I6" s="20" t="s">
        <v>93</v>
      </c>
      <c r="J6" s="20" t="s">
        <v>87</v>
      </c>
      <c r="K6" s="43" t="s">
        <v>88</v>
      </c>
      <c r="L6" s="44" t="s">
        <v>89</v>
      </c>
      <c r="M6" s="44" t="s">
        <v>91</v>
      </c>
      <c r="N6" s="44" t="s">
        <v>94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38</v>
      </c>
      <c r="F7" s="1" t="s">
        <v>3</v>
      </c>
      <c r="G7" s="1" t="s">
        <v>4</v>
      </c>
      <c r="H7" s="48" t="s">
        <v>21</v>
      </c>
      <c r="I7" s="48" t="s">
        <v>22</v>
      </c>
      <c r="J7" s="48" t="s">
        <v>23</v>
      </c>
      <c r="K7" s="48" t="s">
        <v>24</v>
      </c>
      <c r="L7" s="48" t="s">
        <v>25</v>
      </c>
      <c r="M7" s="48" t="s">
        <v>26</v>
      </c>
      <c r="N7" s="48" t="s">
        <v>27</v>
      </c>
    </row>
    <row r="8" spans="1:14" x14ac:dyDescent="0.25">
      <c r="B8" s="2">
        <v>1</v>
      </c>
      <c r="C8" s="3" t="s">
        <v>382</v>
      </c>
      <c r="D8" s="3" t="s">
        <v>137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ref="G8:G41" si="0">AVERAGE(H8:N8)/10</f>
        <v>6.2</v>
      </c>
      <c r="H8" s="5">
        <v>62</v>
      </c>
      <c r="I8" s="5">
        <v>57</v>
      </c>
      <c r="J8" s="5">
        <v>75</v>
      </c>
      <c r="K8" s="5">
        <v>75</v>
      </c>
      <c r="L8" s="5">
        <v>65</v>
      </c>
      <c r="M8" s="5">
        <v>50</v>
      </c>
      <c r="N8" s="5">
        <v>50</v>
      </c>
    </row>
    <row r="9" spans="1:14" x14ac:dyDescent="0.25">
      <c r="B9" s="2">
        <v>2</v>
      </c>
      <c r="C9" s="3" t="s">
        <v>154</v>
      </c>
      <c r="D9" s="3" t="s">
        <v>115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BUENO</v>
      </c>
      <c r="G9" s="12">
        <f t="shared" si="0"/>
        <v>6.1857142857142851</v>
      </c>
      <c r="H9" s="5">
        <v>63</v>
      </c>
      <c r="I9" s="5">
        <v>60</v>
      </c>
      <c r="J9" s="5">
        <v>70</v>
      </c>
      <c r="K9" s="5">
        <v>72</v>
      </c>
      <c r="L9" s="5">
        <v>67</v>
      </c>
      <c r="M9" s="5">
        <v>51</v>
      </c>
      <c r="N9" s="5">
        <v>50</v>
      </c>
    </row>
    <row r="10" spans="1:14" x14ac:dyDescent="0.25">
      <c r="B10" s="2">
        <v>3</v>
      </c>
      <c r="C10" s="3" t="s">
        <v>402</v>
      </c>
      <c r="D10" s="3" t="s">
        <v>319</v>
      </c>
      <c r="E10" s="3" t="s">
        <v>116</v>
      </c>
      <c r="F10" s="3" t="str">
        <f>LOOKUP(G10,{0;3;4;5;6;7;8;9;10},{"EN APRENDIZAJE";"REFORZAR APRENDIZAJE";"FALTA PRACTICA";"ACEPTABLE";"BUENO";"MUY BUENO";"SOBRESALIENTE";"EXCELENTE"})</f>
        <v>BUENO</v>
      </c>
      <c r="G10" s="12">
        <f t="shared" si="0"/>
        <v>6.0857142857142854</v>
      </c>
      <c r="H10" s="5">
        <v>65</v>
      </c>
      <c r="I10" s="5">
        <v>66</v>
      </c>
      <c r="J10" s="5">
        <v>75</v>
      </c>
      <c r="K10" s="5">
        <v>76</v>
      </c>
      <c r="L10" s="5">
        <v>49</v>
      </c>
      <c r="M10" s="5">
        <v>50</v>
      </c>
      <c r="N10" s="5">
        <v>45</v>
      </c>
    </row>
    <row r="11" spans="1:14" x14ac:dyDescent="0.25">
      <c r="B11" s="2">
        <v>4</v>
      </c>
      <c r="C11" s="3" t="s">
        <v>156</v>
      </c>
      <c r="D11" s="3" t="s">
        <v>120</v>
      </c>
      <c r="E11" s="3" t="s">
        <v>37</v>
      </c>
      <c r="F11" s="3" t="str">
        <f>LOOKUP(G11,{0;3;4;5;6;7;8;9;10},{"EN APRENDIZAJE";"REFORZAR APRENDIZAJE";"FALTA PRACTICA";"ACEPTABLE";"BUENO";"MUY BUENO";"SOBRESALIENTE";"EXCELENTE"})</f>
        <v>BUENO</v>
      </c>
      <c r="G11" s="12">
        <f t="shared" si="0"/>
        <v>6.0428571428571427</v>
      </c>
      <c r="H11" s="5">
        <v>62</v>
      </c>
      <c r="I11" s="5">
        <v>66</v>
      </c>
      <c r="J11" s="5">
        <v>73</v>
      </c>
      <c r="K11" s="5">
        <v>73</v>
      </c>
      <c r="L11" s="5">
        <v>62</v>
      </c>
      <c r="M11" s="5">
        <v>41</v>
      </c>
      <c r="N11" s="5">
        <v>46</v>
      </c>
    </row>
    <row r="12" spans="1:14" x14ac:dyDescent="0.25">
      <c r="B12" s="2">
        <v>5</v>
      </c>
      <c r="C12" s="3" t="s">
        <v>403</v>
      </c>
      <c r="D12" s="3" t="s">
        <v>228</v>
      </c>
      <c r="E12" s="3" t="s">
        <v>37</v>
      </c>
      <c r="F12" s="3" t="str">
        <f>LOOKUP(G12,{0;3;4;5;6;7;8;9;10},{"EN APRENDIZAJE";"REFORZAR APRENDIZAJE";"FALTA PRACTICA";"ACEPTABLE";"BUENO";"MUY BUENO";"SOBRESALIENTE";"EXCELENTE"})</f>
        <v>BUENO</v>
      </c>
      <c r="G12" s="12">
        <f t="shared" si="0"/>
        <v>6.0428571428571427</v>
      </c>
      <c r="H12" s="5">
        <v>58</v>
      </c>
      <c r="I12" s="5">
        <v>62</v>
      </c>
      <c r="J12" s="5">
        <v>77</v>
      </c>
      <c r="K12" s="5">
        <v>78</v>
      </c>
      <c r="L12" s="5">
        <v>54</v>
      </c>
      <c r="M12" s="5">
        <v>44</v>
      </c>
      <c r="N12" s="5">
        <v>50</v>
      </c>
    </row>
    <row r="13" spans="1:14" x14ac:dyDescent="0.25">
      <c r="B13" s="2">
        <v>6</v>
      </c>
      <c r="C13" s="3" t="s">
        <v>396</v>
      </c>
      <c r="D13" s="3" t="s">
        <v>343</v>
      </c>
      <c r="E13" s="3" t="s">
        <v>37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5.9428571428571431</v>
      </c>
      <c r="H13" s="5">
        <v>62</v>
      </c>
      <c r="I13" s="5">
        <v>53</v>
      </c>
      <c r="J13" s="5">
        <v>70</v>
      </c>
      <c r="K13" s="5">
        <v>73</v>
      </c>
      <c r="L13" s="5">
        <v>60</v>
      </c>
      <c r="M13" s="5">
        <v>50</v>
      </c>
      <c r="N13" s="5">
        <v>48</v>
      </c>
    </row>
    <row r="14" spans="1:14" x14ac:dyDescent="0.25">
      <c r="B14" s="2">
        <v>7</v>
      </c>
      <c r="C14" s="3" t="s">
        <v>410</v>
      </c>
      <c r="D14" s="3" t="s">
        <v>171</v>
      </c>
      <c r="E14" s="3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5.8428571428571434</v>
      </c>
      <c r="H14" s="5">
        <v>62</v>
      </c>
      <c r="I14" s="5">
        <v>56</v>
      </c>
      <c r="J14" s="5">
        <v>75</v>
      </c>
      <c r="K14" s="5">
        <v>77</v>
      </c>
      <c r="L14" s="5">
        <v>59</v>
      </c>
      <c r="M14" s="5">
        <v>36</v>
      </c>
      <c r="N14" s="5">
        <v>44</v>
      </c>
    </row>
    <row r="15" spans="1:14" x14ac:dyDescent="0.25">
      <c r="B15" s="2">
        <v>8</v>
      </c>
      <c r="C15" s="3" t="s">
        <v>385</v>
      </c>
      <c r="D15" s="3" t="s">
        <v>353</v>
      </c>
      <c r="E15" s="3" t="s">
        <v>354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5.8285714285714283</v>
      </c>
      <c r="H15" s="5">
        <v>64</v>
      </c>
      <c r="I15" s="5">
        <v>66</v>
      </c>
      <c r="J15" s="5">
        <v>73</v>
      </c>
      <c r="K15" s="5">
        <v>72</v>
      </c>
      <c r="L15" s="5">
        <v>57</v>
      </c>
      <c r="M15" s="5">
        <v>38</v>
      </c>
      <c r="N15" s="5">
        <v>38</v>
      </c>
    </row>
    <row r="16" spans="1:14" x14ac:dyDescent="0.25">
      <c r="B16" s="2">
        <v>9</v>
      </c>
      <c r="C16" s="3" t="s">
        <v>404</v>
      </c>
      <c r="D16" s="3" t="s">
        <v>257</v>
      </c>
      <c r="E16" s="3" t="s">
        <v>33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5.8285714285714283</v>
      </c>
      <c r="H16" s="5">
        <v>64</v>
      </c>
      <c r="I16" s="5">
        <v>63</v>
      </c>
      <c r="J16" s="5">
        <v>70</v>
      </c>
      <c r="K16" s="5">
        <v>70</v>
      </c>
      <c r="L16" s="5">
        <v>48</v>
      </c>
      <c r="M16" s="5">
        <v>45</v>
      </c>
      <c r="N16" s="5">
        <v>48</v>
      </c>
    </row>
    <row r="17" spans="2:14" x14ac:dyDescent="0.25">
      <c r="B17" s="2">
        <v>10</v>
      </c>
      <c r="C17" s="3" t="s">
        <v>400</v>
      </c>
      <c r="D17" s="3" t="s">
        <v>209</v>
      </c>
      <c r="E17" s="3" t="s">
        <v>116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5.8</v>
      </c>
      <c r="H17" s="5">
        <v>60</v>
      </c>
      <c r="I17" s="5">
        <v>62</v>
      </c>
      <c r="J17" s="5">
        <v>75</v>
      </c>
      <c r="K17" s="5">
        <v>77</v>
      </c>
      <c r="L17" s="5">
        <v>53</v>
      </c>
      <c r="M17" s="5">
        <v>42</v>
      </c>
      <c r="N17" s="5">
        <v>37</v>
      </c>
    </row>
    <row r="18" spans="2:14" x14ac:dyDescent="0.25">
      <c r="B18" s="2">
        <v>11</v>
      </c>
      <c r="C18" s="3" t="s">
        <v>405</v>
      </c>
      <c r="D18" s="3" t="s">
        <v>186</v>
      </c>
      <c r="E18" s="3" t="s">
        <v>33</v>
      </c>
      <c r="F18" s="3" t="str">
        <f>LOOKUP(G18,{0;3;4;5;6;7;8;9;10},{"EN APRENDIZAJE";"REFORZAR APRENDIZAJE";"FALTA PRACTICA";"ACEPTABLE";"BUENO";"MUY BUENO";"SOBRESALIENTE";"EXCELENTE"})</f>
        <v>ACEPTABLE</v>
      </c>
      <c r="G18" s="12">
        <f t="shared" si="0"/>
        <v>5.7714285714285714</v>
      </c>
      <c r="H18" s="5">
        <v>58</v>
      </c>
      <c r="I18" s="5">
        <v>62</v>
      </c>
      <c r="J18" s="5">
        <v>68</v>
      </c>
      <c r="K18" s="5">
        <v>67</v>
      </c>
      <c r="L18" s="5">
        <v>60</v>
      </c>
      <c r="M18" s="5">
        <v>43</v>
      </c>
      <c r="N18" s="5">
        <v>46</v>
      </c>
    </row>
    <row r="19" spans="2:14" x14ac:dyDescent="0.25">
      <c r="B19" s="2">
        <v>12</v>
      </c>
      <c r="C19" s="3" t="s">
        <v>395</v>
      </c>
      <c r="D19" s="3" t="s">
        <v>228</v>
      </c>
      <c r="E19" s="3" t="s">
        <v>37</v>
      </c>
      <c r="F19" s="3" t="str">
        <f>LOOKUP(G19,{0;3;4;5;6;7;8;9;10},{"EN APRENDIZAJE";"REFORZAR APRENDIZAJE";"FALTA PRACTICA";"ACEPTABLE";"BUENO";"MUY BUENO";"SOBRESALIENTE";"EXCELENTE"})</f>
        <v>ACEPTABLE</v>
      </c>
      <c r="G19" s="12">
        <f t="shared" si="0"/>
        <v>5.7285714285714286</v>
      </c>
      <c r="H19" s="5">
        <v>58</v>
      </c>
      <c r="I19" s="5">
        <v>46</v>
      </c>
      <c r="J19" s="5">
        <v>65</v>
      </c>
      <c r="K19" s="5">
        <v>65</v>
      </c>
      <c r="L19" s="5">
        <v>67</v>
      </c>
      <c r="M19" s="5">
        <v>46</v>
      </c>
      <c r="N19" s="5">
        <v>54</v>
      </c>
    </row>
    <row r="20" spans="2:14" x14ac:dyDescent="0.25">
      <c r="B20" s="2">
        <v>13</v>
      </c>
      <c r="C20" s="3" t="s">
        <v>412</v>
      </c>
      <c r="D20" s="3" t="s">
        <v>224</v>
      </c>
      <c r="E20" s="3" t="s">
        <v>37</v>
      </c>
      <c r="F20" s="3" t="str">
        <f>LOOKUP(G20,{0;3;4;5;6;7;8;9;10},{"EN APRENDIZAJE";"REFORZAR APRENDIZAJE";"FALTA PRACTICA";"ACEPTABLE";"BUENO";"MUY BUENO";"SOBRESALIENTE";"EXCELENTE"})</f>
        <v>ACEPTABLE</v>
      </c>
      <c r="G20" s="12">
        <f t="shared" si="0"/>
        <v>5.7</v>
      </c>
      <c r="H20" s="5">
        <v>63</v>
      </c>
      <c r="I20" s="5">
        <v>60</v>
      </c>
      <c r="J20" s="5">
        <v>65</v>
      </c>
      <c r="K20" s="5">
        <v>67</v>
      </c>
      <c r="L20" s="5">
        <v>64</v>
      </c>
      <c r="M20" s="5">
        <v>40</v>
      </c>
      <c r="N20" s="5">
        <v>40</v>
      </c>
    </row>
    <row r="21" spans="2:14" x14ac:dyDescent="0.25">
      <c r="B21" s="2">
        <v>14</v>
      </c>
      <c r="C21" s="3" t="s">
        <v>155</v>
      </c>
      <c r="D21" s="3" t="s">
        <v>186</v>
      </c>
      <c r="E21" s="3" t="s">
        <v>33</v>
      </c>
      <c r="F21" s="3" t="str">
        <f>LOOKUP(G21,{0;3;4;5;6;7;8;9;10},{"EN APRENDIZAJE";"REFORZAR APRENDIZAJE";"FALTA PRACTICA";"ACEPTABLE";"BUENO";"MUY BUENO";"SOBRESALIENTE";"EXCELENTE"})</f>
        <v>ACEPTABLE</v>
      </c>
      <c r="G21" s="12">
        <f t="shared" si="0"/>
        <v>5.6857142857142851</v>
      </c>
      <c r="H21" s="5">
        <v>63</v>
      </c>
      <c r="I21" s="5">
        <v>57</v>
      </c>
      <c r="J21" s="5">
        <v>70</v>
      </c>
      <c r="K21" s="5">
        <v>70</v>
      </c>
      <c r="L21" s="5">
        <v>60</v>
      </c>
      <c r="M21" s="5">
        <v>38</v>
      </c>
      <c r="N21" s="5">
        <v>40</v>
      </c>
    </row>
    <row r="22" spans="2:14" x14ac:dyDescent="0.25">
      <c r="B22" s="2">
        <v>15</v>
      </c>
      <c r="C22" s="11" t="s">
        <v>556</v>
      </c>
      <c r="D22" s="11" t="s">
        <v>549</v>
      </c>
      <c r="E22" s="11" t="s">
        <v>37</v>
      </c>
      <c r="F22" s="3" t="str">
        <f>LOOKUP(G22,{0;3;4;5;6;7;8;9;10},{"EN APRENDIZAJE";"REFORZAR APRENDIZAJE";"FALTA PRACTICA";"ACEPTABLE";"BUENO";"MUY BUENO";"SOBRESALIENTE";"EXCELENTE"})</f>
        <v>ACEPTABLE</v>
      </c>
      <c r="G22" s="12">
        <f t="shared" si="0"/>
        <v>5.6857142857142851</v>
      </c>
      <c r="H22" s="5">
        <v>60</v>
      </c>
      <c r="I22" s="5">
        <v>63</v>
      </c>
      <c r="J22" s="5">
        <v>62</v>
      </c>
      <c r="K22" s="5">
        <v>63</v>
      </c>
      <c r="L22" s="5">
        <v>62</v>
      </c>
      <c r="M22" s="5">
        <v>41</v>
      </c>
      <c r="N22" s="5">
        <v>47</v>
      </c>
    </row>
    <row r="23" spans="2:14" x14ac:dyDescent="0.25">
      <c r="B23" s="2">
        <v>16</v>
      </c>
      <c r="C23" s="3" t="s">
        <v>391</v>
      </c>
      <c r="D23" s="3" t="s">
        <v>136</v>
      </c>
      <c r="E23" s="3" t="s">
        <v>36</v>
      </c>
      <c r="F23" s="3" t="str">
        <f>LOOKUP(G23,{0;3;4;5;6;7;8;9;10},{"EN APRENDIZAJE";"REFORZAR APRENDIZAJE";"FALTA PRACTICA";"ACEPTABLE";"BUENO";"MUY BUENO";"SOBRESALIENTE";"EXCELENTE"})</f>
        <v>ACEPTABLE</v>
      </c>
      <c r="G23" s="12">
        <f t="shared" si="0"/>
        <v>5.6714285714285717</v>
      </c>
      <c r="H23" s="5">
        <v>62</v>
      </c>
      <c r="I23" s="5">
        <v>57</v>
      </c>
      <c r="J23" s="5">
        <v>73</v>
      </c>
      <c r="K23" s="5">
        <v>73</v>
      </c>
      <c r="L23" s="5">
        <v>60</v>
      </c>
      <c r="M23" s="5">
        <v>32</v>
      </c>
      <c r="N23" s="5">
        <v>40</v>
      </c>
    </row>
    <row r="24" spans="2:14" x14ac:dyDescent="0.25">
      <c r="B24" s="2">
        <v>17</v>
      </c>
      <c r="C24" s="3" t="s">
        <v>392</v>
      </c>
      <c r="D24" s="3" t="s">
        <v>319</v>
      </c>
      <c r="E24" s="3" t="s">
        <v>116</v>
      </c>
      <c r="F24" s="3" t="str">
        <f>LOOKUP(G24,{0;3;4;5;6;7;8;9;10},{"EN APRENDIZAJE";"REFORZAR APRENDIZAJE";"FALTA PRACTICA";"ACEPTABLE";"BUENO";"MUY BUENO";"SOBRESALIENTE";"EXCELENTE"})</f>
        <v>ACEPTABLE</v>
      </c>
      <c r="G24" s="12">
        <f t="shared" si="0"/>
        <v>5.6</v>
      </c>
      <c r="H24" s="5">
        <v>60</v>
      </c>
      <c r="I24" s="5">
        <v>63</v>
      </c>
      <c r="J24" s="5">
        <v>75</v>
      </c>
      <c r="K24" s="5">
        <v>55</v>
      </c>
      <c r="L24" s="5">
        <v>49</v>
      </c>
      <c r="M24" s="5">
        <v>46</v>
      </c>
      <c r="N24" s="5">
        <v>44</v>
      </c>
    </row>
    <row r="25" spans="2:14" x14ac:dyDescent="0.25">
      <c r="B25" s="2">
        <v>18</v>
      </c>
      <c r="C25" s="3" t="s">
        <v>407</v>
      </c>
      <c r="D25" s="3" t="s">
        <v>343</v>
      </c>
      <c r="E25" s="3" t="s">
        <v>37</v>
      </c>
      <c r="F25" s="3" t="str">
        <f>LOOKUP(G25,{0;3;4;5;6;7;8;9;10},{"EN APRENDIZAJE";"REFORZAR APRENDIZAJE";"FALTA PRACTICA";"ACEPTABLE";"BUENO";"MUY BUENO";"SOBRESALIENTE";"EXCELENTE"})</f>
        <v>ACEPTABLE</v>
      </c>
      <c r="G25" s="12">
        <f t="shared" si="0"/>
        <v>5.5857142857142854</v>
      </c>
      <c r="H25" s="5">
        <v>64</v>
      </c>
      <c r="I25" s="5">
        <v>63</v>
      </c>
      <c r="J25" s="5">
        <v>63</v>
      </c>
      <c r="K25" s="5">
        <v>62</v>
      </c>
      <c r="L25" s="5">
        <v>61</v>
      </c>
      <c r="M25" s="5">
        <v>40</v>
      </c>
      <c r="N25" s="5">
        <v>38</v>
      </c>
    </row>
    <row r="26" spans="2:14" x14ac:dyDescent="0.25">
      <c r="B26" s="2">
        <v>19</v>
      </c>
      <c r="C26" s="3" t="s">
        <v>406</v>
      </c>
      <c r="D26" s="3" t="s">
        <v>257</v>
      </c>
      <c r="E26" s="3" t="s">
        <v>33</v>
      </c>
      <c r="F26" s="3" t="str">
        <f>LOOKUP(G26,{0;3;4;5;6;7;8;9;10},{"EN APRENDIZAJE";"REFORZAR APRENDIZAJE";"FALTA PRACTICA";"ACEPTABLE";"BUENO";"MUY BUENO";"SOBRESALIENTE";"EXCELENTE"})</f>
        <v>ACEPTABLE</v>
      </c>
      <c r="G26" s="12">
        <f t="shared" si="0"/>
        <v>5.5714285714285712</v>
      </c>
      <c r="H26" s="5">
        <v>58</v>
      </c>
      <c r="I26" s="5">
        <v>56</v>
      </c>
      <c r="J26" s="5">
        <v>73</v>
      </c>
      <c r="K26" s="5">
        <v>70</v>
      </c>
      <c r="L26" s="5">
        <v>44</v>
      </c>
      <c r="M26" s="5">
        <v>42</v>
      </c>
      <c r="N26" s="5">
        <v>47</v>
      </c>
    </row>
    <row r="27" spans="2:14" x14ac:dyDescent="0.25">
      <c r="B27" s="2">
        <v>20</v>
      </c>
      <c r="C27" s="3" t="s">
        <v>401</v>
      </c>
      <c r="D27" s="3" t="s">
        <v>186</v>
      </c>
      <c r="E27" s="3" t="s">
        <v>33</v>
      </c>
      <c r="F27" s="3" t="str">
        <f>LOOKUP(G27,{0;3;4;5;6;7;8;9;10},{"EN APRENDIZAJE";"REFORZAR APRENDIZAJE";"FALTA PRACTICA";"ACEPTABLE";"BUENO";"MUY BUENO";"SOBRESALIENTE";"EXCELENTE"})</f>
        <v>ACEPTABLE</v>
      </c>
      <c r="G27" s="12">
        <f t="shared" si="0"/>
        <v>5.5285714285714285</v>
      </c>
      <c r="H27" s="5">
        <v>56</v>
      </c>
      <c r="I27" s="5">
        <v>50</v>
      </c>
      <c r="J27" s="5">
        <v>69</v>
      </c>
      <c r="K27" s="5">
        <v>62</v>
      </c>
      <c r="L27" s="5">
        <v>60</v>
      </c>
      <c r="M27" s="5">
        <v>46</v>
      </c>
      <c r="N27" s="5">
        <v>44</v>
      </c>
    </row>
    <row r="28" spans="2:14" x14ac:dyDescent="0.25">
      <c r="B28" s="2">
        <v>21</v>
      </c>
      <c r="C28" s="3" t="s">
        <v>411</v>
      </c>
      <c r="D28" s="3" t="s">
        <v>257</v>
      </c>
      <c r="E28" s="3" t="s">
        <v>33</v>
      </c>
      <c r="F28" s="3" t="str">
        <f>LOOKUP(G28,{0;3;4;5;6;7;8;9;10},{"EN APRENDIZAJE";"REFORZAR APRENDIZAJE";"FALTA PRACTICA";"ACEPTABLE";"BUENO";"MUY BUENO";"SOBRESALIENTE";"EXCELENTE"})</f>
        <v>ACEPTABLE</v>
      </c>
      <c r="G28" s="12">
        <f t="shared" si="0"/>
        <v>5.5</v>
      </c>
      <c r="H28" s="5">
        <v>58</v>
      </c>
      <c r="I28" s="5">
        <v>64</v>
      </c>
      <c r="J28" s="5">
        <v>63</v>
      </c>
      <c r="K28" s="5">
        <v>65</v>
      </c>
      <c r="L28" s="5">
        <v>50</v>
      </c>
      <c r="M28" s="5">
        <v>45</v>
      </c>
      <c r="N28" s="5">
        <v>40</v>
      </c>
    </row>
    <row r="29" spans="2:14" x14ac:dyDescent="0.25">
      <c r="B29" s="2">
        <v>22</v>
      </c>
      <c r="C29" s="3" t="s">
        <v>389</v>
      </c>
      <c r="D29" s="3" t="s">
        <v>287</v>
      </c>
      <c r="E29" s="3" t="s">
        <v>288</v>
      </c>
      <c r="F29" s="3" t="str">
        <f>LOOKUP(G29,{0;3;4;5;6;7;8;9;10},{"EN APRENDIZAJE";"REFORZAR APRENDIZAJE";"FALTA PRACTICA";"ACEPTABLE";"BUENO";"MUY BUENO";"SOBRESALIENTE";"EXCELENTE"})</f>
        <v>ACEPTABLE</v>
      </c>
      <c r="G29" s="12">
        <f t="shared" si="0"/>
        <v>5.4571428571428573</v>
      </c>
      <c r="H29" s="5">
        <v>63</v>
      </c>
      <c r="I29" s="5">
        <v>57</v>
      </c>
      <c r="J29" s="5">
        <v>62</v>
      </c>
      <c r="K29" s="5">
        <v>62</v>
      </c>
      <c r="L29" s="5">
        <v>49</v>
      </c>
      <c r="M29" s="5">
        <v>45</v>
      </c>
      <c r="N29" s="5">
        <v>44</v>
      </c>
    </row>
    <row r="30" spans="2:14" x14ac:dyDescent="0.25">
      <c r="B30" s="2">
        <v>23</v>
      </c>
      <c r="C30" s="3" t="s">
        <v>387</v>
      </c>
      <c r="D30" s="3" t="s">
        <v>209</v>
      </c>
      <c r="E30" s="3" t="s">
        <v>116</v>
      </c>
      <c r="F30" s="3" t="str">
        <f>LOOKUP(G30,{0;3;4;5;6;7;8;9;10},{"EN APRENDIZAJE";"REFORZAR APRENDIZAJE";"FALTA PRACTICA";"ACEPTABLE";"BUENO";"MUY BUENO";"SOBRESALIENTE";"EXCELENTE"})</f>
        <v>ACEPTABLE</v>
      </c>
      <c r="G30" s="12">
        <f t="shared" si="0"/>
        <v>5.4428571428571431</v>
      </c>
      <c r="H30" s="5">
        <v>56</v>
      </c>
      <c r="I30" s="5">
        <v>50</v>
      </c>
      <c r="J30" s="5">
        <v>74</v>
      </c>
      <c r="K30" s="5">
        <v>74</v>
      </c>
      <c r="L30" s="5">
        <v>54</v>
      </c>
      <c r="M30" s="5">
        <v>33</v>
      </c>
      <c r="N30" s="5">
        <v>40</v>
      </c>
    </row>
    <row r="31" spans="2:14" x14ac:dyDescent="0.25">
      <c r="B31" s="2">
        <v>24</v>
      </c>
      <c r="C31" s="3" t="s">
        <v>398</v>
      </c>
      <c r="D31" s="3" t="s">
        <v>181</v>
      </c>
      <c r="E31" s="3" t="s">
        <v>33</v>
      </c>
      <c r="F31" s="3" t="str">
        <f>LOOKUP(G31,{0;3;4;5;6;7;8;9;10},{"EN APRENDIZAJE";"REFORZAR APRENDIZAJE";"FALTA PRACTICA";"ACEPTABLE";"BUENO";"MUY BUENO";"SOBRESALIENTE";"EXCELENTE"})</f>
        <v>ACEPTABLE</v>
      </c>
      <c r="G31" s="12">
        <f t="shared" si="0"/>
        <v>5.3714285714285719</v>
      </c>
      <c r="H31" s="5">
        <v>64</v>
      </c>
      <c r="I31" s="5">
        <v>55</v>
      </c>
      <c r="J31" s="5">
        <v>65</v>
      </c>
      <c r="K31" s="5">
        <v>63</v>
      </c>
      <c r="L31" s="5">
        <v>48</v>
      </c>
      <c r="M31" s="5">
        <v>48</v>
      </c>
      <c r="N31" s="5">
        <v>33</v>
      </c>
    </row>
    <row r="32" spans="2:14" x14ac:dyDescent="0.25">
      <c r="B32" s="2">
        <v>25</v>
      </c>
      <c r="C32" s="3" t="s">
        <v>383</v>
      </c>
      <c r="D32" s="3" t="s">
        <v>384</v>
      </c>
      <c r="E32" s="3" t="s">
        <v>37</v>
      </c>
      <c r="F32" s="3" t="str">
        <f>LOOKUP(G32,{0;3;4;5;6;7;8;9;10},{"EN APRENDIZAJE";"REFORZAR APRENDIZAJE";"FALTA PRACTICA";"ACEPTABLE";"BUENO";"MUY BUENO";"SOBRESALIENTE";"EXCELENTE"})</f>
        <v>ACEPTABLE</v>
      </c>
      <c r="G32" s="12">
        <f t="shared" si="0"/>
        <v>5.2714285714285714</v>
      </c>
      <c r="H32" s="5">
        <v>57</v>
      </c>
      <c r="I32" s="5">
        <v>34</v>
      </c>
      <c r="J32" s="5">
        <v>60</v>
      </c>
      <c r="K32" s="5">
        <v>71</v>
      </c>
      <c r="L32" s="5">
        <v>63</v>
      </c>
      <c r="M32" s="5">
        <v>40</v>
      </c>
      <c r="N32" s="5">
        <v>44</v>
      </c>
    </row>
    <row r="33" spans="2:14" x14ac:dyDescent="0.25">
      <c r="B33" s="2">
        <v>26</v>
      </c>
      <c r="C33" s="3" t="s">
        <v>386</v>
      </c>
      <c r="D33" s="3" t="s">
        <v>186</v>
      </c>
      <c r="E33" s="3" t="s">
        <v>33</v>
      </c>
      <c r="F33" s="3" t="str">
        <f>LOOKUP(G33,{0;3;4;5;6;7;8;9;10},{"EN APRENDIZAJE";"REFORZAR APRENDIZAJE";"FALTA PRACTICA";"ACEPTABLE";"BUENO";"MUY BUENO";"SOBRESALIENTE";"EXCELENTE"})</f>
        <v>ACEPTABLE</v>
      </c>
      <c r="G33" s="12">
        <f t="shared" si="0"/>
        <v>5.2714285714285714</v>
      </c>
      <c r="H33" s="5">
        <v>57</v>
      </c>
      <c r="I33" s="5">
        <v>61</v>
      </c>
      <c r="J33" s="5">
        <v>62</v>
      </c>
      <c r="K33" s="5">
        <v>62</v>
      </c>
      <c r="L33" s="5">
        <v>50</v>
      </c>
      <c r="M33" s="5">
        <v>40</v>
      </c>
      <c r="N33" s="5">
        <v>37</v>
      </c>
    </row>
    <row r="34" spans="2:14" x14ac:dyDescent="0.25">
      <c r="B34" s="2">
        <v>27</v>
      </c>
      <c r="C34" s="3" t="s">
        <v>388</v>
      </c>
      <c r="D34" s="3" t="s">
        <v>184</v>
      </c>
      <c r="E34" s="3" t="s">
        <v>33</v>
      </c>
      <c r="F34" s="3" t="str">
        <f>LOOKUP(G34,{0;3;4;5;6;7;8;9;10},{"EN APRENDIZAJE";"REFORZAR APRENDIZAJE";"FALTA PRACTICA";"ACEPTABLE";"BUENO";"MUY BUENO";"SOBRESALIENTE";"EXCELENTE"})</f>
        <v>ACEPTABLE</v>
      </c>
      <c r="G34" s="12">
        <f t="shared" si="0"/>
        <v>5.2571428571428571</v>
      </c>
      <c r="H34" s="5">
        <v>61</v>
      </c>
      <c r="I34" s="5">
        <v>56</v>
      </c>
      <c r="J34" s="5">
        <v>60</v>
      </c>
      <c r="K34" s="5">
        <v>60</v>
      </c>
      <c r="L34" s="5">
        <v>48</v>
      </c>
      <c r="M34" s="5">
        <v>42</v>
      </c>
      <c r="N34" s="5">
        <v>41</v>
      </c>
    </row>
    <row r="35" spans="2:14" x14ac:dyDescent="0.25">
      <c r="B35" s="2">
        <v>28</v>
      </c>
      <c r="C35" s="3" t="s">
        <v>394</v>
      </c>
      <c r="D35" s="3" t="s">
        <v>230</v>
      </c>
      <c r="E35" s="3" t="s">
        <v>33</v>
      </c>
      <c r="F35" s="3" t="str">
        <f>LOOKUP(G35,{0;3;4;5;6;7;8;9;10},{"EN APRENDIZAJE";"REFORZAR APRENDIZAJE";"FALTA PRACTICA";"ACEPTABLE";"BUENO";"MUY BUENO";"SOBRESALIENTE";"EXCELENTE"})</f>
        <v>ACEPTABLE</v>
      </c>
      <c r="G35" s="12">
        <f t="shared" si="0"/>
        <v>5.2428571428571429</v>
      </c>
      <c r="H35" s="5">
        <v>61</v>
      </c>
      <c r="I35" s="5">
        <v>51</v>
      </c>
      <c r="J35" s="5">
        <v>65</v>
      </c>
      <c r="K35" s="5">
        <v>63</v>
      </c>
      <c r="L35" s="5">
        <v>45</v>
      </c>
      <c r="M35" s="5">
        <v>36</v>
      </c>
      <c r="N35" s="5">
        <v>46</v>
      </c>
    </row>
    <row r="36" spans="2:14" x14ac:dyDescent="0.25">
      <c r="B36" s="2">
        <v>29</v>
      </c>
      <c r="C36" s="3" t="s">
        <v>399</v>
      </c>
      <c r="D36" s="3" t="s">
        <v>384</v>
      </c>
      <c r="E36" s="3" t="s">
        <v>37</v>
      </c>
      <c r="F36" s="3" t="str">
        <f>LOOKUP(G36,{0;3;4;5;6;7;8;9;10},{"EN APRENDIZAJE";"REFORZAR APRENDIZAJE";"FALTA PRACTICA";"ACEPTABLE";"BUENO";"MUY BUENO";"SOBRESALIENTE";"EXCELENTE"})</f>
        <v>FALTA PRACTICA</v>
      </c>
      <c r="G36" s="12">
        <f t="shared" si="0"/>
        <v>4.8857142857142852</v>
      </c>
      <c r="H36" s="5">
        <v>53</v>
      </c>
      <c r="I36" s="5">
        <v>50</v>
      </c>
      <c r="J36" s="5">
        <v>59</v>
      </c>
      <c r="K36" s="5">
        <v>57</v>
      </c>
      <c r="L36" s="5">
        <v>50</v>
      </c>
      <c r="M36" s="5">
        <v>32</v>
      </c>
      <c r="N36" s="5">
        <v>41</v>
      </c>
    </row>
    <row r="37" spans="2:14" x14ac:dyDescent="0.25">
      <c r="B37" s="2">
        <v>30</v>
      </c>
      <c r="C37" s="3" t="s">
        <v>390</v>
      </c>
      <c r="D37" s="3" t="s">
        <v>232</v>
      </c>
      <c r="E37" s="3" t="s">
        <v>33</v>
      </c>
      <c r="F37" s="3" t="str">
        <f>LOOKUP(G37,{0;3;4;5;6;7;8;9;10},{"EN APRENDIZAJE";"REFORZAR APRENDIZAJE";"FALTA PRACTICA";"ACEPTABLE";"BUENO";"MUY BUENO";"SOBRESALIENTE";"EXCELENTE"})</f>
        <v>FALTA PRACTICA</v>
      </c>
      <c r="G37" s="12">
        <f t="shared" si="0"/>
        <v>4.8</v>
      </c>
      <c r="H37" s="5">
        <v>55</v>
      </c>
      <c r="I37" s="5">
        <v>53</v>
      </c>
      <c r="J37" s="5">
        <v>55</v>
      </c>
      <c r="K37" s="5">
        <v>55</v>
      </c>
      <c r="L37" s="5">
        <v>48</v>
      </c>
      <c r="M37" s="5">
        <v>35</v>
      </c>
      <c r="N37" s="5">
        <v>35</v>
      </c>
    </row>
    <row r="38" spans="2:14" x14ac:dyDescent="0.25">
      <c r="B38" s="2">
        <v>31</v>
      </c>
      <c r="C38" s="3" t="s">
        <v>397</v>
      </c>
      <c r="D38" s="3" t="s">
        <v>232</v>
      </c>
      <c r="E38" s="3" t="s">
        <v>33</v>
      </c>
      <c r="F38" s="3" t="str">
        <f>LOOKUP(G38,{0;3;4;5;6;7;8;9;10},{"EN APRENDIZAJE";"REFORZAR APRENDIZAJE";"FALTA PRACTICA";"ACEPTABLE";"BUENO";"MUY BUENO";"SOBRESALIENTE";"EXCELENTE"})</f>
        <v>FALTA PRACTICA</v>
      </c>
      <c r="G38" s="12">
        <f t="shared" si="0"/>
        <v>4.6142857142857148</v>
      </c>
      <c r="H38" s="5">
        <v>60</v>
      </c>
      <c r="I38" s="5">
        <v>51</v>
      </c>
      <c r="J38" s="5">
        <v>39</v>
      </c>
      <c r="K38" s="5">
        <v>40</v>
      </c>
      <c r="L38" s="5">
        <v>59</v>
      </c>
      <c r="M38" s="5">
        <v>39</v>
      </c>
      <c r="N38" s="5">
        <v>35</v>
      </c>
    </row>
    <row r="39" spans="2:14" x14ac:dyDescent="0.25">
      <c r="B39" s="2">
        <v>32</v>
      </c>
      <c r="C39" s="3" t="s">
        <v>408</v>
      </c>
      <c r="D39" s="3" t="s">
        <v>232</v>
      </c>
      <c r="E39" s="3" t="s">
        <v>33</v>
      </c>
      <c r="F39" s="3" t="str">
        <f>LOOKUP(G39,{0;3;4;5;6;7;8;9;10},{"EN APRENDIZAJE";"REFORZAR APRENDIZAJE";"FALTA PRACTICA";"ACEPTABLE";"BUENO";"MUY BUENO";"SOBRESALIENTE";"EXCELENTE"})</f>
        <v>FALTA PRACTICA</v>
      </c>
      <c r="G39" s="12">
        <f t="shared" si="0"/>
        <v>4.3714285714285719</v>
      </c>
      <c r="H39" s="5">
        <v>60</v>
      </c>
      <c r="I39" s="5">
        <v>45</v>
      </c>
      <c r="J39" s="5">
        <v>42</v>
      </c>
      <c r="K39" s="5">
        <v>47</v>
      </c>
      <c r="L39" s="5">
        <v>47</v>
      </c>
      <c r="M39" s="5">
        <v>35</v>
      </c>
      <c r="N39" s="5">
        <v>30</v>
      </c>
    </row>
    <row r="40" spans="2:14" x14ac:dyDescent="0.25">
      <c r="B40" s="2">
        <v>33</v>
      </c>
      <c r="C40" s="3" t="s">
        <v>393</v>
      </c>
      <c r="D40" s="3" t="s">
        <v>351</v>
      </c>
      <c r="E40" s="3" t="s">
        <v>33</v>
      </c>
      <c r="F40" s="3" t="str">
        <f>LOOKUP(G40,{0;3;4;5;6;7;8;9;10},{"EN APRENDIZAJE";"REFORZAR APRENDIZAJE";"FALTA PRACTICA";"ACEPTABLE";"BUENO";"MUY BUENO";"SOBRESALIENTE";"EXCELENTE"})</f>
        <v>FALTA PRACTICA</v>
      </c>
      <c r="G40" s="12">
        <f t="shared" si="0"/>
        <v>4.2285714285714286</v>
      </c>
      <c r="H40" s="5">
        <v>63</v>
      </c>
      <c r="I40" s="5">
        <v>43</v>
      </c>
      <c r="J40" s="5">
        <v>35</v>
      </c>
      <c r="K40" s="5">
        <v>35</v>
      </c>
      <c r="L40" s="5">
        <v>46</v>
      </c>
      <c r="M40" s="5">
        <v>38</v>
      </c>
      <c r="N40" s="5">
        <v>36</v>
      </c>
    </row>
    <row r="41" spans="2:14" hidden="1" x14ac:dyDescent="0.25">
      <c r="B41" s="91">
        <v>34</v>
      </c>
      <c r="C41" s="3" t="s">
        <v>409</v>
      </c>
      <c r="D41" s="3" t="s">
        <v>228</v>
      </c>
      <c r="E41" s="3" t="s">
        <v>37</v>
      </c>
      <c r="F41" s="3" t="str">
        <f>LOOKUP(G41,{0;3;4;5;6;7;8;9;10},{"EN APRENDIZAJE";"REFORZAR APRENDIZAJE";"FALTA PRACTICA";"ACEPTABLE";"BUENO";"MUY BUENO";"SOBRESALIENTE";"EXCELENTE"})</f>
        <v>EN APRENDIZAJE</v>
      </c>
      <c r="G41" s="12">
        <f t="shared" si="0"/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</sheetData>
  <mergeCells count="6">
    <mergeCell ref="B1:I1"/>
    <mergeCell ref="J5:K5"/>
    <mergeCell ref="B2:F2"/>
    <mergeCell ref="B3:F3"/>
    <mergeCell ref="C6:F6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1</vt:i4>
      </vt:variant>
    </vt:vector>
  </HeadingPairs>
  <TitlesOfParts>
    <vt:vector size="46" baseType="lpstr">
      <vt:lpstr>Principal</vt:lpstr>
      <vt:lpstr>H. NOVATOS 5 DAMAS</vt:lpstr>
      <vt:lpstr>H. NOVATOS PRE TOTS DAMAS</vt:lpstr>
      <vt:lpstr>H. NOVATOS TOTS DAMAS</vt:lpstr>
      <vt:lpstr>H. NOVATOS TOTS VARONES</vt:lpstr>
      <vt:lpstr>H. NOVATOS MINI DAMAS</vt:lpstr>
      <vt:lpstr>H. NOVATOS INFANTIL DAMAS</vt:lpstr>
      <vt:lpstr>H. NOVATOS INFANTIL VARONES</vt:lpstr>
      <vt:lpstr>H. NOVATOS CADETES DAMAS</vt:lpstr>
      <vt:lpstr>H. NOVATOS CADETES VARONES</vt:lpstr>
      <vt:lpstr>H. NOVATOS PROMOCIONAL DAMAS</vt:lpstr>
      <vt:lpstr>H. NOVATOS PROMOCIONAL VARONES</vt:lpstr>
      <vt:lpstr>L. NOVATOS 5 DAMAS</vt:lpstr>
      <vt:lpstr>L. NOVATOS PRE TOTS DAMAS</vt:lpstr>
      <vt:lpstr>L. NOVATOS TOTS DAMAS</vt:lpstr>
      <vt:lpstr>L. NOVATOS TOTS VARONES</vt:lpstr>
      <vt:lpstr>L. NOVATOS MINIS DAMAS</vt:lpstr>
      <vt:lpstr>L. NOVATOS INFANTIL DAMAS</vt:lpstr>
      <vt:lpstr>L. NOVATOS INFANTIL VARONES</vt:lpstr>
      <vt:lpstr>L. NOVATOS CADETES DAMAS</vt:lpstr>
      <vt:lpstr>L. NOVATOS CADETES VARONES</vt:lpstr>
      <vt:lpstr>L. NOVATOS PROMOCIONAL DAMAS</vt:lpstr>
      <vt:lpstr>L. NOVATOS PROMOCIONAL VARONES</vt:lpstr>
      <vt:lpstr>F. INICIACION PRE TOTS DAMAS</vt:lpstr>
      <vt:lpstr>F. INICIACION TOTS DAMAS</vt:lpstr>
      <vt:lpstr>F. INICIACION TOTS VARONES</vt:lpstr>
      <vt:lpstr>F. INICIACION MINIS DAMAS</vt:lpstr>
      <vt:lpstr>F. INICIACION MINIS VARON</vt:lpstr>
      <vt:lpstr>F. INICIACION INFANTIL DAMAS</vt:lpstr>
      <vt:lpstr>F. INICIACION CADETES DAMAS</vt:lpstr>
      <vt:lpstr>F. INICIACION PROMOCIONAL DAMAS</vt:lpstr>
      <vt:lpstr>F. INICIACION PROMOCION VARONES</vt:lpstr>
      <vt:lpstr>L. INCIACION PRE TOTS DAMAS</vt:lpstr>
      <vt:lpstr>L. INICIACION TOTS DAMAS</vt:lpstr>
      <vt:lpstr>L. INICIACION TOTS VARONES</vt:lpstr>
      <vt:lpstr>L. INICIACION MINIS DAMAS</vt:lpstr>
      <vt:lpstr>L. INICIACION MINIS VARONES</vt:lpstr>
      <vt:lpstr>L. INICIACION INFANTIL DAMAS</vt:lpstr>
      <vt:lpstr>L. INICIACION CADETES DAMAS</vt:lpstr>
      <vt:lpstr>L. INICIACION PROMOCIONAL DAMAS</vt:lpstr>
      <vt:lpstr>L. INICIACION PROMOCION VARONES</vt:lpstr>
      <vt:lpstr>DA. INICIACION MINIS DAMAS</vt:lpstr>
      <vt:lpstr>DA. INICIACION INFANTIL DAMAS</vt:lpstr>
      <vt:lpstr>DA. INICIACION CADETES DAMAS</vt:lpstr>
      <vt:lpstr>DA. INICIACION PROMOCIONAL DAMA</vt:lpstr>
      <vt:lpstr>'L. INICIACION INFANTIL DAMAS'!Área_de_impresión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T420</dc:creator>
  <cp:lastModifiedBy>OWNER</cp:lastModifiedBy>
  <cp:lastPrinted>2023-01-20T15:37:37Z</cp:lastPrinted>
  <dcterms:created xsi:type="dcterms:W3CDTF">2013-05-09T15:13:32Z</dcterms:created>
  <dcterms:modified xsi:type="dcterms:W3CDTF">2023-01-20T15:40:32Z</dcterms:modified>
</cp:coreProperties>
</file>